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030"/>
  </bookViews>
  <sheets>
    <sheet name="a) druh, počet a výsledok ÚK" sheetId="4" r:id="rId1"/>
    <sheet name="b) druh a počet zistení" sheetId="1" r:id="rId2"/>
    <sheet name="c) druh a počet opatrení" sheetId="6" r:id="rId3"/>
    <sheet name="d) druh a počet porušení" sheetId="5" r:id="rId4"/>
    <sheet name="legenda" sheetId="3"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2" i="5" l="1"/>
  <c r="M48" i="6" l="1"/>
  <c r="L48" i="6"/>
  <c r="K48" i="6"/>
  <c r="J48" i="6"/>
  <c r="I48" i="6"/>
  <c r="H48" i="6"/>
  <c r="G48" i="6"/>
  <c r="F48" i="6"/>
  <c r="E48" i="6"/>
  <c r="D48" i="6"/>
  <c r="C48" i="6"/>
  <c r="S98" i="1" l="1"/>
  <c r="R98" i="1"/>
  <c r="Q98" i="1"/>
  <c r="AA98" i="1"/>
  <c r="AD98" i="1"/>
  <c r="AC98" i="1"/>
  <c r="AB98" i="1"/>
  <c r="Z98" i="1"/>
  <c r="Y98" i="1"/>
  <c r="X98" i="1"/>
  <c r="V98" i="1"/>
  <c r="L98" i="1"/>
  <c r="K98" i="1"/>
  <c r="J98" i="1"/>
  <c r="F98" i="1"/>
  <c r="E98" i="1"/>
  <c r="D98" i="1"/>
  <c r="C98" i="1"/>
  <c r="AG81" i="4"/>
  <c r="AF81" i="4"/>
  <c r="AF82" i="4" s="1"/>
  <c r="AC77" i="4"/>
  <c r="AB77" i="4"/>
  <c r="Z77" i="4"/>
  <c r="AC75" i="4"/>
  <c r="AB75" i="4"/>
  <c r="Z75" i="4"/>
  <c r="AB74" i="4"/>
  <c r="AF73" i="4"/>
  <c r="AC73" i="4"/>
  <c r="AC81" i="4" s="1"/>
  <c r="AB73" i="4"/>
  <c r="AA73" i="4"/>
  <c r="AA81" i="4" s="1"/>
  <c r="Z73" i="4"/>
  <c r="Z81" i="4" s="1"/>
  <c r="AB72" i="4"/>
  <c r="AB81" i="4" s="1"/>
  <c r="Z72" i="4"/>
  <c r="V82" i="4"/>
  <c r="R82" i="4"/>
  <c r="N82" i="4"/>
  <c r="W81" i="4"/>
  <c r="V81" i="4"/>
  <c r="S81" i="4"/>
  <c r="R81" i="4"/>
  <c r="O81" i="4"/>
  <c r="N81" i="4"/>
  <c r="K81" i="4"/>
  <c r="J81" i="4"/>
  <c r="J82" i="4" s="1"/>
  <c r="G81" i="4"/>
  <c r="F81" i="4"/>
  <c r="F82" i="4" s="1"/>
  <c r="C81" i="4"/>
  <c r="B81" i="4"/>
  <c r="B82" i="4" s="1"/>
  <c r="AB82" i="4" l="1"/>
  <c r="AD76" i="1" l="1"/>
  <c r="T76" i="1"/>
  <c r="S76" i="1"/>
  <c r="R76" i="1"/>
  <c r="Q76" i="1"/>
  <c r="L76" i="1"/>
  <c r="K76" i="1"/>
  <c r="J76" i="1"/>
  <c r="F76" i="1"/>
  <c r="E76" i="1"/>
  <c r="D76" i="1"/>
  <c r="C76" i="1"/>
  <c r="AA69" i="1"/>
  <c r="AA68" i="1"/>
  <c r="AD62" i="1"/>
  <c r="AC62" i="1"/>
  <c r="AB62" i="1"/>
  <c r="AA62" i="1"/>
  <c r="Y62" i="1"/>
  <c r="Z62" i="1" s="1"/>
  <c r="X62" i="1"/>
  <c r="AD61" i="1"/>
  <c r="AC61" i="1"/>
  <c r="AB61" i="1"/>
  <c r="AA61" i="1"/>
  <c r="Y61" i="1"/>
  <c r="X61" i="1"/>
  <c r="AG63" i="4"/>
  <c r="AF63" i="4"/>
  <c r="AF64" i="4" s="1"/>
  <c r="AG59" i="4"/>
  <c r="AF59" i="4"/>
  <c r="AC59" i="4"/>
  <c r="AB59" i="4"/>
  <c r="AA59" i="4"/>
  <c r="Z59" i="4"/>
  <c r="AF57" i="4"/>
  <c r="AB57" i="4"/>
  <c r="AA57" i="4"/>
  <c r="Z57" i="4"/>
  <c r="AF56" i="4"/>
  <c r="AB56" i="4"/>
  <c r="AA56" i="4"/>
  <c r="Z56" i="4"/>
  <c r="AG55" i="4"/>
  <c r="AF55" i="4"/>
  <c r="AC55" i="4"/>
  <c r="AB55" i="4"/>
  <c r="AA55" i="4"/>
  <c r="Z55" i="4"/>
  <c r="AG54" i="4"/>
  <c r="AF54" i="4"/>
  <c r="AC54" i="4"/>
  <c r="AC63" i="4" s="1"/>
  <c r="AB54" i="4"/>
  <c r="AB63" i="4" s="1"/>
  <c r="AB64" i="4" s="1"/>
  <c r="AA54" i="4"/>
  <c r="AA63" i="4" s="1"/>
  <c r="Z54" i="4"/>
  <c r="Z63" i="4" s="1"/>
  <c r="V64" i="4"/>
  <c r="R64" i="4"/>
  <c r="N64" i="4"/>
  <c r="W63" i="4"/>
  <c r="V63" i="4"/>
  <c r="S63" i="4"/>
  <c r="R63" i="4"/>
  <c r="O63" i="4"/>
  <c r="N63" i="4"/>
  <c r="K63" i="4"/>
  <c r="J63" i="4"/>
  <c r="J64" i="4" s="1"/>
  <c r="F64" i="4"/>
  <c r="G63" i="4"/>
  <c r="F63" i="4"/>
  <c r="C63" i="4"/>
  <c r="B63" i="4"/>
  <c r="B64" i="4" s="1"/>
  <c r="AA76" i="1" l="1"/>
  <c r="AB76" i="1"/>
  <c r="AC76" i="1"/>
  <c r="X76" i="1"/>
  <c r="Y76" i="1"/>
  <c r="Z61" i="1"/>
  <c r="Z76" i="1" s="1"/>
  <c r="AA54" i="1" l="1"/>
  <c r="Y54" i="1"/>
  <c r="Z53" i="1"/>
  <c r="Z51" i="1"/>
  <c r="Z50" i="1"/>
  <c r="Z46" i="1"/>
  <c r="X40" i="1"/>
  <c r="Z40" i="1" s="1"/>
  <c r="X39" i="1"/>
  <c r="Z39" i="1" s="1"/>
  <c r="U54" i="1"/>
  <c r="R54" i="1"/>
  <c r="Q54" i="1"/>
  <c r="L54" i="1"/>
  <c r="J54" i="1"/>
  <c r="C54" i="1"/>
  <c r="AF41" i="4"/>
  <c r="AC41" i="4"/>
  <c r="AB41" i="4"/>
  <c r="AA41" i="4"/>
  <c r="Z41" i="4"/>
  <c r="AB39" i="4"/>
  <c r="Z39" i="4"/>
  <c r="AG37" i="4"/>
  <c r="AF37" i="4"/>
  <c r="AF45" i="4" s="1"/>
  <c r="AF46" i="4" s="1"/>
  <c r="AC37" i="4"/>
  <c r="AB37" i="4"/>
  <c r="AA37" i="4"/>
  <c r="Z37" i="4"/>
  <c r="AC36" i="4"/>
  <c r="AC45" i="4" s="1"/>
  <c r="AB36" i="4"/>
  <c r="AB45" i="4" s="1"/>
  <c r="AB46" i="4" s="1"/>
  <c r="AA36" i="4"/>
  <c r="AA45" i="4" s="1"/>
  <c r="Z36" i="4"/>
  <c r="Z45" i="4" s="1"/>
  <c r="V46" i="4"/>
  <c r="J46" i="4"/>
  <c r="V45" i="4"/>
  <c r="S45" i="4"/>
  <c r="R45" i="4"/>
  <c r="R46" i="4" s="1"/>
  <c r="N45" i="4"/>
  <c r="N46" i="4" s="1"/>
  <c r="K45" i="4"/>
  <c r="J45" i="4"/>
  <c r="F45" i="4"/>
  <c r="F46" i="4" s="1"/>
  <c r="C45" i="4"/>
  <c r="B45" i="4"/>
  <c r="B46" i="4" s="1"/>
  <c r="X54" i="1" l="1"/>
  <c r="Z54" i="1" s="1"/>
  <c r="AA32" i="1"/>
  <c r="Y32" i="1"/>
  <c r="X32" i="1"/>
  <c r="Z32" i="1" s="1"/>
  <c r="U32" i="1"/>
  <c r="Q32" i="1"/>
  <c r="J32" i="1"/>
  <c r="C32" i="1"/>
  <c r="AF27" i="4"/>
  <c r="AC27" i="4"/>
  <c r="AB27" i="4"/>
  <c r="AB28" i="4" s="1"/>
  <c r="AB23" i="4"/>
  <c r="AB21" i="4"/>
  <c r="AC19" i="4"/>
  <c r="AB19" i="4"/>
  <c r="AC18" i="4"/>
  <c r="AB18" i="4"/>
  <c r="R28" i="4"/>
  <c r="AA27" i="4"/>
  <c r="V27" i="4"/>
  <c r="S27" i="4"/>
  <c r="R27" i="4"/>
  <c r="Z23" i="4"/>
  <c r="Z21" i="4"/>
  <c r="Z19" i="4"/>
  <c r="Z18" i="4"/>
  <c r="Z27" i="4" s="1"/>
  <c r="N27" i="4"/>
  <c r="K27" i="4"/>
  <c r="J27" i="4"/>
  <c r="J28" i="4" s="1"/>
  <c r="F27" i="4"/>
  <c r="C27" i="4"/>
  <c r="B27" i="4"/>
  <c r="B28" i="4" s="1"/>
</calcChain>
</file>

<file path=xl/sharedStrings.xml><?xml version="1.0" encoding="utf-8"?>
<sst xmlns="http://schemas.openxmlformats.org/spreadsheetml/2006/main" count="680" uniqueCount="143">
  <si>
    <t xml:space="preserve">Výsledky úradných kontrol v oblasti ekologickej poľnohospodárskej výroby v Slovenskej republike </t>
  </si>
  <si>
    <t>zverejnené podľa čl. 11 nariadenia Európskeho Parlamentu a Rady (EÚ) 2017/625</t>
  </si>
  <si>
    <t xml:space="preserve">Výkon úradných kontrol a iných úradných činností v oblasti ekologickej poľnohospodárskej výroby (ďalej len „EPV“) vykonávaných v Slovenskej republike Ústredný kontrolný a skúšobný ústav poľnohospodársky v Bratislave ako príslušný orgán pre EPV delegoval podľa § 4 písm. g) zákona 282/2020 o EPV, ďalej podľa čl. 40 nariadenia Európskeho Parlamentu a Rady (EÚ) 2018/848 z 30. mája 2018 o ekologickej poľnohospodárskej výrobe a označovaní produktov ekologickej poľnohospodárskej výroby a o zrušení nariadenia Rady (ES) č. 834/2007 v platnom znení a podľa čl. 28 - 32 nariadenia Európskeho Parlamentu a Rady (EÚ) 2017/625 v platnom znení na oprávnené inšpekčné organizácie: </t>
  </si>
  <si>
    <t>Naturalis SK, s.r.o.</t>
  </si>
  <si>
    <t xml:space="preserve">   SK-BIO-002</t>
  </si>
  <si>
    <t>http://www.naturalis.sk/</t>
  </si>
  <si>
    <t>Biokont CZ, s.r.o.</t>
  </si>
  <si>
    <t xml:space="preserve">   SK-BIO-003</t>
  </si>
  <si>
    <t>http://www.biokont.sk/</t>
  </si>
  <si>
    <t>b) Druh a počet zistených prípadov nedodržiavania pravidiel</t>
  </si>
  <si>
    <t>Tabuľka č. 2</t>
  </si>
  <si>
    <t>Kvartál č. 1</t>
  </si>
  <si>
    <t>Oblasť zistenia</t>
  </si>
  <si>
    <t>Január</t>
  </si>
  <si>
    <t>Február</t>
  </si>
  <si>
    <t>Marec</t>
  </si>
  <si>
    <t>Január-marec</t>
  </si>
  <si>
    <t>SK-BIO-002</t>
  </si>
  <si>
    <t>SK-BIO-003</t>
  </si>
  <si>
    <t>O</t>
  </si>
  <si>
    <t>Rastlinná výroba</t>
  </si>
  <si>
    <t>Živočíšna výroba</t>
  </si>
  <si>
    <t>Chov včiel</t>
  </si>
  <si>
    <t>Pestovanie húb</t>
  </si>
  <si>
    <t>Výroba osív a iného rastlinného množiteľského materiálu</t>
  </si>
  <si>
    <t>Akvakultúra</t>
  </si>
  <si>
    <t>Výroba potravín vrátane výroby vína</t>
  </si>
  <si>
    <t>Výroba krmív</t>
  </si>
  <si>
    <t>Dovoz</t>
  </si>
  <si>
    <t>Dovoz produktov z EPV z tretích krajín</t>
  </si>
  <si>
    <t>Vývoz</t>
  </si>
  <si>
    <t xml:space="preserve">Vývoz produktov z EPV do tretích krajín  </t>
  </si>
  <si>
    <t>Umiestnenie produktov na trh</t>
  </si>
  <si>
    <t>Distribúcia</t>
  </si>
  <si>
    <t>Skladovanie</t>
  </si>
  <si>
    <t>Spolu</t>
  </si>
  <si>
    <t>PO</t>
  </si>
  <si>
    <t>Legenda:</t>
  </si>
  <si>
    <t>Použité skratky:</t>
  </si>
  <si>
    <t>a) Druh, počet a výsledok úradných kontrol</t>
  </si>
  <si>
    <t>Tabuľka č. 1</t>
  </si>
  <si>
    <t>Druh kontroly</t>
  </si>
  <si>
    <t>Kontroly</t>
  </si>
  <si>
    <t>Zistenia</t>
  </si>
  <si>
    <t>Kontroly spolu</t>
  </si>
  <si>
    <t>Zistenia spolu</t>
  </si>
  <si>
    <t xml:space="preserve"> SK-BIO-...</t>
  </si>
  <si>
    <t>002</t>
  </si>
  <si>
    <t>003</t>
  </si>
  <si>
    <t xml:space="preserve">      SK-BIO-002</t>
  </si>
  <si>
    <t xml:space="preserve">      SK-BIO-003</t>
  </si>
  <si>
    <t>d) Druh a počet prípadov, keď boli uložené sankcie uvedené v čl. 139</t>
  </si>
  <si>
    <t>Tabuľka č. 3</t>
  </si>
  <si>
    <t>Apríl</t>
  </si>
  <si>
    <t>Máj</t>
  </si>
  <si>
    <t>Jún</t>
  </si>
  <si>
    <t>Júl</t>
  </si>
  <si>
    <t>August</t>
  </si>
  <si>
    <t>September</t>
  </si>
  <si>
    <t>Október</t>
  </si>
  <si>
    <t>November</t>
  </si>
  <si>
    <t>December</t>
  </si>
  <si>
    <t>Január-december</t>
  </si>
  <si>
    <t>Vstupné preverenie</t>
  </si>
  <si>
    <t>Fyzická inšpekcia na mieste</t>
  </si>
  <si>
    <t>Dodatočná kontrola</t>
  </si>
  <si>
    <t>Cielená kontrola</t>
  </si>
  <si>
    <t>Následná kontrola</t>
  </si>
  <si>
    <t>Nedodržiavanie súladu počas výkonu úradných kontrol v systéme EPV sú klasifikované nasledovne:</t>
  </si>
  <si>
    <t>Použitý systém klasifikácie prípadov nedodržiavania súladu:</t>
  </si>
  <si>
    <r>
      <rPr>
        <b/>
        <sz val="10"/>
        <rFont val="Calibri"/>
        <family val="2"/>
        <charset val="238"/>
        <scheme val="minor"/>
      </rPr>
      <t>Menej závažné</t>
    </r>
    <r>
      <rPr>
        <sz val="10"/>
        <rFont val="Calibri"/>
        <family val="2"/>
        <charset val="238"/>
        <scheme val="minor"/>
      </rPr>
      <t xml:space="preserve"> </t>
    </r>
    <r>
      <rPr>
        <i/>
        <sz val="10"/>
        <rFont val="Calibri"/>
        <family val="2"/>
        <charset val="238"/>
        <scheme val="minor"/>
      </rPr>
      <t>(irregularities)-</t>
    </r>
    <r>
      <rPr>
        <sz val="10"/>
        <rFont val="Calibri"/>
        <family val="2"/>
        <charset val="238"/>
        <scheme val="minor"/>
      </rPr>
      <t xml:space="preserve"> je preukázané nedodržiavanie súladu, ktoré nemá vplyv na integritu produktov v EPV alebo z konverzie (napr. porušenie administratívneho alebo fyzického charakteru, ktoré neovplyvňuje BIO kvalitu,...). V prípade, že ich počet je väčší alebo sa opakujú u predmetného ekologického prevádzkovateľa, alebo udelené nápravné opatrenia ekologický prevádzkovateľ neplní, tak sa tieto menej závažné nedodržiavania súladu preklasifikujú do kategórie závažné/kritické. </t>
    </r>
  </si>
  <si>
    <r>
      <rPr>
        <b/>
        <sz val="10"/>
        <rFont val="Calibri"/>
        <family val="2"/>
        <charset val="238"/>
        <scheme val="minor"/>
      </rPr>
      <t>Závažné alebo kritické</t>
    </r>
    <r>
      <rPr>
        <sz val="10"/>
        <rFont val="Calibri"/>
        <family val="2"/>
        <charset val="238"/>
        <scheme val="minor"/>
      </rPr>
      <t xml:space="preserve"> </t>
    </r>
    <r>
      <rPr>
        <i/>
        <sz val="10"/>
        <rFont val="Calibri"/>
        <family val="2"/>
        <charset val="238"/>
        <scheme val="minor"/>
      </rPr>
      <t>(infringements, non-comformities)</t>
    </r>
    <r>
      <rPr>
        <sz val="10"/>
        <rFont val="Calibri"/>
        <family val="2"/>
        <charset val="238"/>
        <scheme val="minor"/>
      </rPr>
      <t xml:space="preserve"> sú prípady preukázaného nedodržiavania súladu ovplyvňujúce integritu produktov (napr.: ekologický prevádzkovateľ použije nepovolené vstupy do EPV - hnojivá, krmivá, prípravky na ochranu rastlín, aplikácia GMO na akejkoľvek úrovni EPV, vykonávanie nepovolených zásahov na zvieratách) alebo sa opakujúce menej závažné nedodržiavania súladu popr. neplnenie opatrení uložených na základe menej závažné nedodržiavania súladu.</t>
    </r>
  </si>
  <si>
    <r>
      <rPr>
        <b/>
        <sz val="10"/>
        <rFont val="Calibri"/>
        <family val="2"/>
        <charset val="238"/>
        <scheme val="minor"/>
      </rPr>
      <t>Nedodržiavanie súladu</t>
    </r>
    <r>
      <rPr>
        <sz val="12"/>
        <rFont val="Times New Roman"/>
        <family val="1"/>
        <charset val="238"/>
      </rPr>
      <t xml:space="preserve"> – </t>
    </r>
    <r>
      <rPr>
        <sz val="10"/>
        <rFont val="Calibri"/>
        <family val="2"/>
        <charset val="238"/>
        <scheme val="minor"/>
      </rPr>
      <t>je akékoľvek nedodržiavanie súladu platnej legislatívy v EPV. Nedodržiavanie súladu je definované ako porušenie Závažné/Kritické nedodržiavanie súladu (v minulosti označené ako Porušenie)  alebo ako Menej závažné nedodržiavanie súladu (v minulosti označené ako nezrovnalosť).</t>
    </r>
  </si>
  <si>
    <t>MZ</t>
  </si>
  <si>
    <t>Z/K</t>
  </si>
  <si>
    <t>MZ spolu</t>
  </si>
  <si>
    <t>Z/K spolu</t>
  </si>
  <si>
    <t>Zber voľne rastúcich rastlín a ich častí</t>
  </si>
  <si>
    <r>
      <rPr>
        <b/>
        <sz val="10"/>
        <rFont val="Calibri"/>
        <family val="2"/>
        <charset val="238"/>
        <scheme val="minor"/>
      </rPr>
      <t>IO</t>
    </r>
    <r>
      <rPr>
        <sz val="10"/>
        <rFont val="Calibri"/>
        <family val="2"/>
        <charset val="238"/>
        <scheme val="minor"/>
      </rPr>
      <t xml:space="preserve"> - inšpekčná organizácia</t>
    </r>
  </si>
  <si>
    <r>
      <rPr>
        <b/>
        <sz val="10"/>
        <rFont val="Calibri"/>
        <family val="2"/>
        <charset val="238"/>
        <scheme val="minor"/>
      </rPr>
      <t>PO</t>
    </r>
    <r>
      <rPr>
        <sz val="10"/>
        <rFont val="Calibri"/>
        <family val="2"/>
        <charset val="238"/>
        <scheme val="minor"/>
      </rPr>
      <t xml:space="preserve"> - príslušný orgán (vykonáva cielené kontroly v oblasti dovozu (úradná kontrola zásieleky)</t>
    </r>
  </si>
  <si>
    <r>
      <rPr>
        <b/>
        <sz val="10"/>
        <rFont val="Calibri"/>
        <family val="2"/>
        <charset val="238"/>
        <scheme val="minor"/>
      </rPr>
      <t>MZ</t>
    </r>
    <r>
      <rPr>
        <sz val="10"/>
        <rFont val="Calibri"/>
        <family val="2"/>
        <charset val="238"/>
        <scheme val="minor"/>
      </rPr>
      <t xml:space="preserve"> - nedodržiavanie súladu je považovaný za mene závažný - v minulosti </t>
    </r>
    <r>
      <rPr>
        <u/>
        <sz val="10"/>
        <rFont val="Calibri"/>
        <family val="2"/>
        <charset val="238"/>
        <scheme val="minor"/>
      </rPr>
      <t>nezrovnalosť</t>
    </r>
  </si>
  <si>
    <r>
      <rPr>
        <b/>
        <sz val="10"/>
        <rFont val="Calibri"/>
        <family val="2"/>
        <charset val="238"/>
        <scheme val="minor"/>
      </rPr>
      <t>Z/K</t>
    </r>
    <r>
      <rPr>
        <sz val="10"/>
        <rFont val="Calibri"/>
        <family val="2"/>
        <charset val="238"/>
        <scheme val="minor"/>
      </rPr>
      <t xml:space="preserve"> - nedodržiavanie súladu je považované za závažné (Z) alebo za kritické (K) - v minulosti označené ako </t>
    </r>
    <r>
      <rPr>
        <u/>
        <sz val="10"/>
        <rFont val="Calibri"/>
        <family val="2"/>
        <charset val="238"/>
        <scheme val="minor"/>
      </rPr>
      <t>porušenie</t>
    </r>
  </si>
  <si>
    <r>
      <rPr>
        <b/>
        <sz val="10"/>
        <rFont val="Calibri"/>
        <family val="2"/>
        <charset val="238"/>
        <scheme val="minor"/>
      </rPr>
      <t>O</t>
    </r>
    <r>
      <rPr>
        <sz val="10"/>
        <rFont val="Calibri"/>
        <family val="2"/>
        <charset val="238"/>
        <scheme val="minor"/>
      </rPr>
      <t xml:space="preserve"> - opatrenie</t>
    </r>
  </si>
  <si>
    <t xml:space="preserve"> - spojená s odberom vzorky</t>
  </si>
  <si>
    <t xml:space="preserve">Výroba </t>
  </si>
  <si>
    <t>Príprava</t>
  </si>
  <si>
    <t>Distribúcia/umiestnenie  na trh</t>
  </si>
  <si>
    <r>
      <t xml:space="preserve">c) druhu a počte prípadov, keď príslušné orgány </t>
    </r>
    <r>
      <rPr>
        <b/>
        <sz val="11"/>
        <color rgb="FF1F497D"/>
        <rFont val="Arial"/>
        <family val="2"/>
        <charset val="238"/>
      </rPr>
      <t>prijali opatrenia v súlade s článkom 138 nariadenia (EÚ) 2017/625</t>
    </r>
  </si>
  <si>
    <t>Druh a počet prípadov:</t>
  </si>
  <si>
    <t>Dostatočne viesť a sprístupniť evidenciu a záznamy pre IO</t>
  </si>
  <si>
    <t>Dodržiavať pri označovaní certifikovaných výrobkov platnú legislatívu</t>
  </si>
  <si>
    <t>Prijať všetky opatrenia na zabezpečenie identifikácie zásielok</t>
  </si>
  <si>
    <t>Držať produkty ekologickej výroby oddelene od produktov vyrobených v období konverzie</t>
  </si>
  <si>
    <t>Plniť uložené opatrenia, nepestovať ťažko odlíšiteľné plodiny</t>
  </si>
  <si>
    <t>Používať len hnojivá a pôdne pomocné látky, ktoré sú povolené v EPV</t>
  </si>
  <si>
    <t>Nekŕmiť hospodárske zvieratá nad 20 % celkového priemerného množstva krmív</t>
  </si>
  <si>
    <t>Používať osivá a sadivá ekologického pôvodu</t>
  </si>
  <si>
    <t>Používať postupy obrábania a pestovania</t>
  </si>
  <si>
    <t>Jasne zabezpečiť oddelenie vlastnej ekologickej výrobnej jednotky </t>
  </si>
  <si>
    <t>Nevykonávať nepovolené zásahy na zvieratách okrem prípadov povolených predpismi </t>
  </si>
  <si>
    <t>Zabezpečiť označenie všetkých hospodárskych zvierat</t>
  </si>
  <si>
    <t>Dodržiavať minimálne plochy pre vnútorné ustajnenie HZ v súlade s platnou legislatívou </t>
  </si>
  <si>
    <t>Reagovať na výzvy a poskytnúť inšpekčnej organizácii všetky informácie</t>
  </si>
  <si>
    <t>Na čistenie výrobných priestorov a zariadení používať len povolené a schválené prípravky </t>
  </si>
  <si>
    <t>Pred výsevom konvenčného osiva požiadať ÚKSÚP o výnimku</t>
  </si>
  <si>
    <t>Na výrobu rastlín a rastlinných produktov a iných ako rast.množ.materiálu používať iba ekologický rastlinný množiteľský materiál</t>
  </si>
  <si>
    <t>Nepriväzovať a neizolovať hospodárske zvieratá</t>
  </si>
  <si>
    <t>Zabezpečenie hospodárskym zvieratám stály prístup na pasienky</t>
  </si>
  <si>
    <t>Dodržiavanie hustotu chovu</t>
  </si>
  <si>
    <t>Používať veter. Lieky len v prípade potreby</t>
  </si>
  <si>
    <t>Spolu:</t>
  </si>
  <si>
    <t>Zaviesť primerané a vhodné opatr. na identifikáciu rizík</t>
  </si>
  <si>
    <t>Prijať a aktualizovať (zabezpečiť) príslušné praktické opatrenia, preventívne opatrenia a opatrenia predbežnej opatrnosti s cieľom zabezpečiť dodržanie súladu s nariadením (NR 2018/848, čl. 9, čl. 39, čl- 28)</t>
  </si>
  <si>
    <t>Vykonávanie činnosti v EPV (vývoz produktov EPV) bez predchádzajúceho oznámenia resp. registrácie tejto činnosti na príslušnom orgáne</t>
  </si>
  <si>
    <t>Nedodržiavanie vlastných opatrení predbežnej opatrnosti</t>
  </si>
  <si>
    <t xml:space="preserve"> spolu</t>
  </si>
  <si>
    <t>Administratíva</t>
  </si>
  <si>
    <t>Apíl-Jún</t>
  </si>
  <si>
    <t>Kvartál č. 2</t>
  </si>
  <si>
    <t>Apríl-Jún</t>
  </si>
  <si>
    <t>Kvartál č. 3</t>
  </si>
  <si>
    <t>Júl - September</t>
  </si>
  <si>
    <t>Kvartál č. 4</t>
  </si>
  <si>
    <t>Október-December</t>
  </si>
  <si>
    <t xml:space="preserve">Nenahlásenie využitia všeobecnej výnimky na rastlinný množiteľský materiál v 30 dnovej lehote </t>
  </si>
  <si>
    <t>Kŕmenie ekologických zvierat ekologickým krmivom</t>
  </si>
  <si>
    <t>Certeko CS s.r.o.</t>
  </si>
  <si>
    <t>SK-BIO-005</t>
  </si>
  <si>
    <t>https://www.certeko.cz/</t>
  </si>
  <si>
    <t xml:space="preserve">      SK-BIO-005</t>
  </si>
  <si>
    <t xml:space="preserve">   SK-BIO-005</t>
  </si>
  <si>
    <t>https://www.naturalis.sk/</t>
  </si>
  <si>
    <t>https://www.biokont.sk/</t>
  </si>
  <si>
    <t>za obdobie: Január až December 2025</t>
  </si>
  <si>
    <t>005</t>
  </si>
  <si>
    <t xml:space="preserve">Neoverenie certifikátu dodávateľa pri príjme bioproduktov </t>
  </si>
  <si>
    <t>Nákup neekologických zvierat  bez vopred udeleného povolenia príslušného orgánu</t>
  </si>
  <si>
    <t>Nenahlásenie zmeny registrovaných údajov do 30 dní kontrolnému ústavu</t>
  </si>
  <si>
    <t>Zabezpečiť v zmiešanej prevádzke nahlasovanie začiatku prípravy</t>
  </si>
  <si>
    <t>Nedodržiavanie pestovania ľahko odlíšiteľných odrôd. Ide o porušenie čl. 9 ods. 7 písm. b) Nariadenia Parlamentu a Rady (EU) 2018/848  v platnom znení.</t>
  </si>
  <si>
    <t>Spĺňať legislatívu o  včelstvách</t>
  </si>
  <si>
    <t>Predaj produktov EPV bez platného certifikátu</t>
  </si>
  <si>
    <t>V prípade podozrenia použitia látky nepovolenej v EPV v bio produkte, ktorý sa distribuuje alebo umiestňuje na trh okamžite informovať o tomto podozrení inšpekčnú organizáciu (NR 2018/848 čl. 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</si>
</sst>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0"/>
      <name val="Calibri"/>
      <family val="2"/>
      <charset val="238"/>
      <scheme val="minor"/>
    </font>
    <font>
      <b/>
      <sz val="14"/>
      <name val="Calibri"/>
      <family val="2"/>
      <charset val="238"/>
      <scheme val="minor"/>
    </font>
    <font>
      <sz val="11"/>
      <name val="Calibri"/>
      <family val="2"/>
      <charset val="238"/>
      <scheme val="minor"/>
    </font>
    <font>
      <u/>
      <sz val="11"/>
      <color theme="10"/>
      <name val="Calibri"/>
      <family val="2"/>
      <scheme val="minor"/>
    </font>
    <font>
      <b/>
      <sz val="13"/>
      <name val="Calibri"/>
      <family val="2"/>
      <charset val="238"/>
      <scheme val="minor"/>
    </font>
    <font>
      <b/>
      <sz val="13"/>
      <color theme="1"/>
      <name val="Calibri"/>
      <family val="2"/>
      <charset val="238"/>
      <scheme val="minor"/>
    </font>
    <font>
      <b/>
      <sz val="12"/>
      <color theme="1"/>
      <name val="Calibri"/>
      <family val="2"/>
      <charset val="238"/>
      <scheme val="minor"/>
    </font>
    <font>
      <sz val="10"/>
      <name val="Calibri"/>
      <family val="2"/>
      <scheme val="minor"/>
    </font>
    <font>
      <b/>
      <sz val="10"/>
      <name val="Calibri"/>
      <family val="2"/>
      <scheme val="minor"/>
    </font>
    <font>
      <b/>
      <sz val="10"/>
      <name val="Calibri"/>
      <family val="2"/>
      <charset val="238"/>
      <scheme val="minor"/>
    </font>
    <font>
      <sz val="10"/>
      <color theme="1"/>
      <name val="Calibri"/>
      <family val="2"/>
      <charset val="238"/>
      <scheme val="minor"/>
    </font>
    <font>
      <u/>
      <sz val="10"/>
      <name val="Calibri"/>
      <family val="2"/>
      <charset val="238"/>
      <scheme val="minor"/>
    </font>
    <font>
      <sz val="10"/>
      <name val="Calibri"/>
      <family val="2"/>
      <charset val="238"/>
      <scheme val="minor"/>
    </font>
    <font>
      <i/>
      <sz val="10"/>
      <name val="Calibri"/>
      <family val="2"/>
      <charset val="238"/>
      <scheme val="minor"/>
    </font>
    <font>
      <b/>
      <u/>
      <sz val="12"/>
      <color theme="1"/>
      <name val="Calibri"/>
      <family val="2"/>
      <charset val="238"/>
      <scheme val="minor"/>
    </font>
    <font>
      <sz val="11"/>
      <name val="Calibri"/>
      <family val="2"/>
      <scheme val="minor"/>
    </font>
    <font>
      <sz val="12"/>
      <name val="Times New Roman"/>
      <family val="1"/>
      <charset val="238"/>
    </font>
    <font>
      <b/>
      <i/>
      <sz val="10"/>
      <name val="Calibri"/>
      <family val="2"/>
      <charset val="238"/>
      <scheme val="minor"/>
    </font>
    <font>
      <sz val="10"/>
      <color theme="1"/>
      <name val="Calibri"/>
      <family val="2"/>
      <scheme val="minor"/>
    </font>
    <font>
      <u/>
      <sz val="11"/>
      <name val="Calibri"/>
      <family val="2"/>
      <charset val="238"/>
      <scheme val="minor"/>
    </font>
    <font>
      <b/>
      <sz val="11"/>
      <name val="Calibri"/>
      <family val="2"/>
      <charset val="238"/>
      <scheme val="minor"/>
    </font>
    <font>
      <sz val="11"/>
      <color theme="1"/>
      <name val="Calibri"/>
      <family val="2"/>
      <scheme val="minor"/>
    </font>
    <font>
      <sz val="11"/>
      <color rgb="FF1F497D"/>
      <name val="Arial"/>
      <family val="2"/>
      <charset val="238"/>
    </font>
    <font>
      <b/>
      <sz val="11"/>
      <color rgb="FF1F497D"/>
      <name val="Arial"/>
      <family val="2"/>
      <charset val="238"/>
    </font>
    <font>
      <b/>
      <sz val="9"/>
      <color theme="1"/>
      <name val="Calibri"/>
      <family val="2"/>
      <charset val="238"/>
      <scheme val="minor"/>
    </font>
    <font>
      <b/>
      <sz val="8"/>
      <color rgb="FF000000"/>
      <name val="Arial"/>
      <family val="2"/>
      <charset val="238"/>
    </font>
    <font>
      <sz val="11"/>
      <color rgb="FF000000"/>
      <name val="Calibri"/>
      <family val="2"/>
      <charset val="238"/>
      <scheme val="minor"/>
    </font>
    <font>
      <i/>
      <u/>
      <sz val="10"/>
      <name val="Calibri"/>
      <family val="2"/>
      <charset val="238"/>
      <scheme val="minor"/>
    </font>
    <font>
      <b/>
      <i/>
      <u/>
      <sz val="10"/>
      <name val="Calibri"/>
      <family val="2"/>
      <charset val="238"/>
      <scheme val="minor"/>
    </font>
  </fonts>
  <fills count="9">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79998168889431442"/>
        <bgColor indexed="64"/>
      </patternFill>
    </fill>
  </fills>
  <borders count="83">
    <border>
      <left/>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double">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style="double">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0" fontId="10" fillId="0" borderId="0" applyNumberFormat="0" applyFill="0" applyBorder="0" applyAlignment="0" applyProtection="0"/>
    <xf numFmtId="0" fontId="28" fillId="0" borderId="0"/>
  </cellStyleXfs>
  <cellXfs count="314">
    <xf numFmtId="0" fontId="0" fillId="0" borderId="0" xfId="0"/>
    <xf numFmtId="0" fontId="5" fillId="0" borderId="0" xfId="0" applyFont="1" applyBorder="1" applyAlignment="1">
      <alignment vertical="center" wrapText="1"/>
    </xf>
    <xf numFmtId="0" fontId="6" fillId="0" borderId="0" xfId="0" applyFont="1" applyBorder="1" applyAlignment="1">
      <alignment vertical="center" wrapText="1"/>
    </xf>
    <xf numFmtId="0" fontId="6" fillId="0" borderId="0" xfId="0" applyFont="1" applyBorder="1" applyAlignment="1">
      <alignment wrapText="1"/>
    </xf>
    <xf numFmtId="0" fontId="6" fillId="0" borderId="0" xfId="0" applyFont="1" applyBorder="1" applyAlignment="1">
      <alignment vertical="top" wrapText="1"/>
    </xf>
    <xf numFmtId="0" fontId="12" fillId="4" borderId="0" xfId="0" applyFont="1" applyFill="1" applyBorder="1" applyAlignment="1">
      <alignment horizontal="center" vertical="center"/>
    </xf>
    <xf numFmtId="0" fontId="0" fillId="0" borderId="0" xfId="0" applyAlignment="1">
      <alignment horizontal="center" vertical="center"/>
    </xf>
    <xf numFmtId="0" fontId="6" fillId="0" borderId="0" xfId="0" applyFont="1" applyBorder="1" applyAlignment="1">
      <alignment horizontal="left" wrapText="1"/>
    </xf>
    <xf numFmtId="0" fontId="6" fillId="0" borderId="0" xfId="0" applyFont="1" applyBorder="1" applyAlignment="1">
      <alignment horizontal="left" vertical="top" wrapText="1"/>
    </xf>
    <xf numFmtId="0" fontId="10" fillId="0" borderId="0" xfId="1" applyBorder="1" applyAlignment="1">
      <alignment horizontal="left" vertical="top" wrapText="1"/>
    </xf>
    <xf numFmtId="0" fontId="19" fillId="4" borderId="0" xfId="0" applyFont="1" applyFill="1" applyBorder="1" applyAlignment="1">
      <alignment vertical="center" wrapText="1"/>
    </xf>
    <xf numFmtId="0" fontId="17" fillId="0" borderId="0" xfId="0" applyFont="1" applyBorder="1" applyAlignment="1">
      <alignment horizontal="center" vertical="center"/>
    </xf>
    <xf numFmtId="0" fontId="0" fillId="0" borderId="0" xfId="0" applyBorder="1"/>
    <xf numFmtId="0" fontId="0" fillId="0" borderId="0" xfId="0" applyAlignment="1">
      <alignment wrapText="1"/>
    </xf>
    <xf numFmtId="0" fontId="19" fillId="4" borderId="0" xfId="0" applyFont="1" applyFill="1" applyBorder="1" applyAlignment="1">
      <alignment horizontal="left" vertical="center" wrapText="1"/>
    </xf>
    <xf numFmtId="0" fontId="10" fillId="0" borderId="0" xfId="1" applyBorder="1" applyAlignment="1">
      <alignment wrapText="1"/>
    </xf>
    <xf numFmtId="0" fontId="10" fillId="0" borderId="0" xfId="1" applyBorder="1" applyAlignment="1">
      <alignment vertical="center" wrapText="1"/>
    </xf>
    <xf numFmtId="0" fontId="10" fillId="0" borderId="0" xfId="1" applyBorder="1" applyAlignment="1">
      <alignment vertical="top" wrapText="1"/>
    </xf>
    <xf numFmtId="0" fontId="21" fillId="4" borderId="0" xfId="0" applyFont="1" applyFill="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horizontal="left" vertical="top" wrapText="1"/>
    </xf>
    <xf numFmtId="0" fontId="10" fillId="0" borderId="0" xfId="1" applyBorder="1" applyAlignment="1">
      <alignment horizontal="left" vertical="top" wrapText="1"/>
    </xf>
    <xf numFmtId="0" fontId="6" fillId="0" borderId="0" xfId="0" applyFont="1" applyBorder="1" applyAlignment="1">
      <alignment horizontal="left" wrapText="1"/>
    </xf>
    <xf numFmtId="0" fontId="22" fillId="0" borderId="0" xfId="0" applyFont="1" applyBorder="1"/>
    <xf numFmtId="0" fontId="19" fillId="0" borderId="0" xfId="0" applyFont="1" applyBorder="1" applyAlignment="1">
      <alignment horizontal="left" vertical="center"/>
    </xf>
    <xf numFmtId="0" fontId="18" fillId="0" borderId="0" xfId="0" applyFont="1" applyBorder="1" applyAlignment="1">
      <alignment horizontal="left" vertical="center"/>
    </xf>
    <xf numFmtId="0" fontId="19" fillId="0" borderId="0" xfId="0" applyFont="1" applyBorder="1" applyAlignment="1">
      <alignment horizontal="left" vertical="center"/>
    </xf>
    <xf numFmtId="0" fontId="22" fillId="0" borderId="0" xfId="0" applyFont="1" applyBorder="1" applyAlignment="1">
      <alignment horizontal="center" vertical="center"/>
    </xf>
    <xf numFmtId="0" fontId="19" fillId="0" borderId="0" xfId="0" applyFont="1" applyBorder="1" applyAlignment="1">
      <alignment horizontal="center" vertical="center"/>
    </xf>
    <xf numFmtId="0" fontId="22" fillId="0" borderId="0" xfId="0" applyFont="1" applyFill="1" applyBorder="1" applyAlignment="1">
      <alignment wrapText="1"/>
    </xf>
    <xf numFmtId="0" fontId="16" fillId="0" borderId="42" xfId="0" applyFont="1" applyBorder="1" applyAlignment="1">
      <alignment horizontal="center" vertical="center"/>
    </xf>
    <xf numFmtId="0" fontId="16" fillId="0" borderId="43" xfId="0" applyFont="1" applyBorder="1" applyAlignment="1">
      <alignment horizontal="center" vertical="center"/>
    </xf>
    <xf numFmtId="0" fontId="15" fillId="4" borderId="33" xfId="0" applyFont="1" applyFill="1" applyBorder="1" applyAlignment="1">
      <alignment horizontal="left" vertical="center"/>
    </xf>
    <xf numFmtId="0" fontId="19" fillId="0" borderId="0" xfId="0" applyFont="1" applyBorder="1"/>
    <xf numFmtId="0" fontId="17" fillId="0" borderId="0" xfId="0" applyFont="1"/>
    <xf numFmtId="0" fontId="24" fillId="4" borderId="33" xfId="0" applyFont="1" applyFill="1" applyBorder="1" applyAlignment="1">
      <alignment horizontal="left" vertical="center"/>
    </xf>
    <xf numFmtId="0" fontId="19" fillId="0" borderId="54" xfId="0" applyFont="1" applyFill="1" applyBorder="1" applyAlignment="1">
      <alignment horizontal="center" vertical="center"/>
    </xf>
    <xf numFmtId="0" fontId="0" fillId="0" borderId="0" xfId="0"/>
    <xf numFmtId="0" fontId="4"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top" wrapText="1"/>
    </xf>
    <xf numFmtId="0" fontId="0" fillId="0" borderId="0" xfId="0" applyAlignment="1">
      <alignment horizontal="left" vertical="center"/>
    </xf>
    <xf numFmtId="0" fontId="4" fillId="0" borderId="0" xfId="0" applyFont="1" applyAlignment="1">
      <alignment horizontal="left"/>
    </xf>
    <xf numFmtId="0" fontId="16" fillId="4" borderId="52" xfId="0" applyFont="1" applyFill="1" applyBorder="1" applyAlignment="1">
      <alignment horizontal="center" vertical="center"/>
    </xf>
    <xf numFmtId="0" fontId="16" fillId="0" borderId="61" xfId="0" applyFont="1" applyBorder="1" applyAlignment="1">
      <alignment horizontal="center" vertical="center"/>
    </xf>
    <xf numFmtId="0" fontId="14" fillId="0" borderId="36" xfId="0" applyFont="1" applyFill="1" applyBorder="1" applyAlignment="1">
      <alignment horizontal="center" vertical="center"/>
    </xf>
    <xf numFmtId="0" fontId="14" fillId="0" borderId="35" xfId="0" applyFont="1" applyFill="1" applyBorder="1" applyAlignment="1">
      <alignment horizontal="center" vertical="center"/>
    </xf>
    <xf numFmtId="0" fontId="15" fillId="0" borderId="32" xfId="0" applyFont="1" applyFill="1" applyBorder="1" applyAlignment="1">
      <alignment horizontal="center" vertical="center"/>
    </xf>
    <xf numFmtId="0" fontId="9" fillId="0" borderId="28" xfId="0" applyFont="1" applyFill="1" applyBorder="1" applyAlignment="1">
      <alignment horizontal="center" vertical="center"/>
    </xf>
    <xf numFmtId="0" fontId="27" fillId="0" borderId="42" xfId="0" applyFont="1" applyBorder="1" applyAlignment="1">
      <alignment horizontal="center" vertical="center"/>
    </xf>
    <xf numFmtId="0" fontId="27" fillId="0" borderId="43" xfId="0" applyFont="1" applyBorder="1" applyAlignment="1">
      <alignment horizontal="center" vertical="center"/>
    </xf>
    <xf numFmtId="0" fontId="9" fillId="0" borderId="35" xfId="0" applyFont="1" applyFill="1" applyBorder="1" applyAlignment="1">
      <alignment horizontal="center" vertical="center"/>
    </xf>
    <xf numFmtId="0" fontId="2" fillId="0" borderId="0" xfId="2" applyFont="1" applyBorder="1" applyAlignment="1">
      <alignment vertical="center" wrapText="1"/>
    </xf>
    <xf numFmtId="0" fontId="6" fillId="0" borderId="0" xfId="2" applyFont="1" applyBorder="1" applyAlignment="1">
      <alignment horizontal="left" wrapText="1"/>
    </xf>
    <xf numFmtId="0" fontId="28" fillId="0" borderId="0" xfId="2" applyAlignment="1">
      <alignment horizontal="center" vertical="center"/>
    </xf>
    <xf numFmtId="0" fontId="6" fillId="0" borderId="0" xfId="2" applyFont="1" applyBorder="1" applyAlignment="1">
      <alignment vertical="center" wrapText="1"/>
    </xf>
    <xf numFmtId="0" fontId="6" fillId="0" borderId="0" xfId="2" applyFont="1" applyBorder="1" applyAlignment="1">
      <alignment horizontal="left" vertical="center" wrapText="1"/>
    </xf>
    <xf numFmtId="0" fontId="6" fillId="0" borderId="0" xfId="2" applyFont="1" applyBorder="1" applyAlignment="1">
      <alignment vertical="top" wrapText="1"/>
    </xf>
    <xf numFmtId="0" fontId="6" fillId="0" borderId="0" xfId="2" applyFont="1" applyBorder="1" applyAlignment="1">
      <alignment horizontal="left" vertical="top" wrapText="1"/>
    </xf>
    <xf numFmtId="0" fontId="16" fillId="4" borderId="31" xfId="0" applyFont="1" applyFill="1" applyBorder="1" applyAlignment="1">
      <alignment horizontal="left" vertical="center" wrapText="1"/>
    </xf>
    <xf numFmtId="0" fontId="16" fillId="0" borderId="63" xfId="0" applyFont="1" applyBorder="1" applyAlignment="1">
      <alignment horizontal="center" vertical="center"/>
    </xf>
    <xf numFmtId="0" fontId="16" fillId="4" borderId="64" xfId="0" applyFont="1" applyFill="1" applyBorder="1" applyAlignment="1">
      <alignment horizontal="left" vertical="center" wrapText="1"/>
    </xf>
    <xf numFmtId="0" fontId="16" fillId="4" borderId="44" xfId="0" applyFont="1" applyFill="1" applyBorder="1" applyAlignment="1">
      <alignment horizontal="left" vertical="center" wrapText="1"/>
    </xf>
    <xf numFmtId="0" fontId="16" fillId="4" borderId="62" xfId="0" applyFont="1" applyFill="1" applyBorder="1" applyAlignment="1">
      <alignment horizontal="center" vertical="center"/>
    </xf>
    <xf numFmtId="0" fontId="16" fillId="4" borderId="65" xfId="0" applyFont="1" applyFill="1" applyBorder="1" applyAlignment="1">
      <alignment horizontal="left" vertical="center" wrapText="1"/>
    </xf>
    <xf numFmtId="49" fontId="15" fillId="4" borderId="17" xfId="0" applyNumberFormat="1" applyFont="1" applyFill="1" applyBorder="1" applyAlignment="1">
      <alignment horizontal="center" vertical="center"/>
    </xf>
    <xf numFmtId="49" fontId="15" fillId="0" borderId="18" xfId="0" applyNumberFormat="1" applyFont="1" applyFill="1" applyBorder="1" applyAlignment="1">
      <alignment horizontal="center" vertical="center"/>
    </xf>
    <xf numFmtId="49" fontId="15" fillId="4" borderId="40" xfId="0" applyNumberFormat="1" applyFont="1" applyFill="1" applyBorder="1" applyAlignment="1">
      <alignment horizontal="center"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49" fontId="15" fillId="4" borderId="18" xfId="0" applyNumberFormat="1" applyFont="1" applyFill="1" applyBorder="1" applyAlignment="1">
      <alignment horizontal="center" vertical="center"/>
    </xf>
    <xf numFmtId="49" fontId="15" fillId="4" borderId="59" xfId="0" applyNumberFormat="1" applyFont="1" applyFill="1" applyBorder="1" applyAlignment="1">
      <alignment horizontal="center" vertical="center"/>
    </xf>
    <xf numFmtId="49" fontId="15" fillId="4" borderId="0" xfId="0" applyNumberFormat="1" applyFont="1" applyFill="1" applyBorder="1" applyAlignment="1">
      <alignment horizontal="center" vertical="center"/>
    </xf>
    <xf numFmtId="49" fontId="15" fillId="0" borderId="17" xfId="0" applyNumberFormat="1" applyFont="1" applyFill="1" applyBorder="1" applyAlignment="1">
      <alignment horizontal="center" vertical="center"/>
    </xf>
    <xf numFmtId="49" fontId="15" fillId="0" borderId="59" xfId="0" applyNumberFormat="1" applyFont="1" applyFill="1" applyBorder="1" applyAlignment="1">
      <alignment horizontal="center" vertical="center"/>
    </xf>
    <xf numFmtId="49" fontId="15" fillId="0" borderId="0" xfId="0" applyNumberFormat="1" applyFont="1" applyFill="1" applyBorder="1" applyAlignment="1">
      <alignment horizontal="center" vertical="center"/>
    </xf>
    <xf numFmtId="49" fontId="15" fillId="4" borderId="37" xfId="0" applyNumberFormat="1" applyFont="1" applyFill="1" applyBorder="1" applyAlignment="1">
      <alignment horizontal="center" vertical="center"/>
    </xf>
    <xf numFmtId="0" fontId="27" fillId="0" borderId="61" xfId="0" applyFont="1" applyBorder="1" applyAlignment="1">
      <alignment horizontal="center" vertical="center"/>
    </xf>
    <xf numFmtId="0" fontId="27" fillId="0" borderId="58" xfId="0" applyFont="1" applyBorder="1" applyAlignment="1">
      <alignment horizontal="center" vertical="center"/>
    </xf>
    <xf numFmtId="0" fontId="27" fillId="0" borderId="63" xfId="0" applyFont="1" applyBorder="1" applyAlignment="1">
      <alignment vertical="top"/>
    </xf>
    <xf numFmtId="0" fontId="14" fillId="0" borderId="28" xfId="0" applyFont="1" applyFill="1" applyBorder="1" applyAlignment="1">
      <alignment horizontal="center" vertical="center"/>
    </xf>
    <xf numFmtId="0" fontId="16" fillId="0" borderId="35" xfId="0" applyFont="1" applyFill="1" applyBorder="1" applyAlignment="1">
      <alignment horizontal="center" vertical="center"/>
    </xf>
    <xf numFmtId="0" fontId="16" fillId="0" borderId="14" xfId="0" applyFont="1" applyFill="1" applyBorder="1" applyAlignment="1">
      <alignment horizontal="center" vertical="center"/>
    </xf>
    <xf numFmtId="0" fontId="27" fillId="0" borderId="69" xfId="0" applyFont="1" applyFill="1" applyBorder="1" applyAlignment="1">
      <alignment horizontal="center" vertical="center"/>
    </xf>
    <xf numFmtId="0" fontId="27" fillId="0" borderId="6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6" xfId="0" applyFont="1" applyFill="1" applyBorder="1" applyAlignment="1">
      <alignment horizontal="center" vertical="center"/>
    </xf>
    <xf numFmtId="49" fontId="15" fillId="0" borderId="40" xfId="0" applyNumberFormat="1" applyFont="1" applyFill="1" applyBorder="1" applyAlignment="1">
      <alignment horizontal="center" vertical="center"/>
    </xf>
    <xf numFmtId="49" fontId="15" fillId="0" borderId="37" xfId="0" applyNumberFormat="1" applyFont="1" applyFill="1" applyBorder="1" applyAlignment="1">
      <alignment horizontal="center" vertical="center"/>
    </xf>
    <xf numFmtId="0" fontId="15" fillId="0" borderId="12" xfId="0" applyFont="1" applyFill="1" applyBorder="1" applyAlignment="1">
      <alignment horizontal="center" vertical="center"/>
    </xf>
    <xf numFmtId="0" fontId="27" fillId="4" borderId="32" xfId="0" applyFont="1" applyFill="1" applyBorder="1" applyAlignment="1">
      <alignment horizontal="left" vertical="center" wrapText="1"/>
    </xf>
    <xf numFmtId="0" fontId="27" fillId="4" borderId="70"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9" fillId="0" borderId="20" xfId="0" applyFont="1" applyFill="1" applyBorder="1" applyAlignment="1">
      <alignment horizontal="center" vertical="center"/>
    </xf>
    <xf numFmtId="0" fontId="16" fillId="0" borderId="63" xfId="0" applyFont="1" applyBorder="1" applyAlignment="1">
      <alignment vertical="top"/>
    </xf>
    <xf numFmtId="0" fontId="16" fillId="0" borderId="54" xfId="0" applyFont="1" applyFill="1" applyBorder="1" applyAlignment="1">
      <alignment horizontal="center" vertical="center" wrapText="1"/>
    </xf>
    <xf numFmtId="0" fontId="15" fillId="0" borderId="32"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57" xfId="0" applyFont="1" applyFill="1" applyBorder="1" applyAlignment="1">
      <alignment horizontal="center" vertical="center"/>
    </xf>
    <xf numFmtId="0" fontId="16" fillId="4" borderId="60"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55" xfId="0" applyFont="1" applyFill="1" applyBorder="1" applyAlignment="1">
      <alignment horizontal="center" vertical="center"/>
    </xf>
    <xf numFmtId="0" fontId="14" fillId="0" borderId="14" xfId="0" applyFont="1" applyFill="1" applyBorder="1" applyAlignment="1">
      <alignment horizontal="center" vertical="center"/>
    </xf>
    <xf numFmtId="0" fontId="0" fillId="0" borderId="35" xfId="0" applyFill="1" applyBorder="1" applyAlignment="1">
      <alignment horizontal="center"/>
    </xf>
    <xf numFmtId="0" fontId="24" fillId="4" borderId="39" xfId="0" applyFont="1" applyFill="1" applyBorder="1" applyAlignment="1">
      <alignment horizontal="left" vertical="center"/>
    </xf>
    <xf numFmtId="0" fontId="14" fillId="0" borderId="68"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34"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14"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4" xfId="0" applyFont="1" applyFill="1" applyBorder="1" applyAlignment="1">
      <alignment horizontal="center" vertical="center"/>
    </xf>
    <xf numFmtId="0" fontId="25" fillId="0" borderId="35"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68" xfId="0" applyFont="1" applyFill="1" applyBorder="1" applyAlignment="1">
      <alignment horizontal="center" vertical="center"/>
    </xf>
    <xf numFmtId="0" fontId="16" fillId="0" borderId="34" xfId="0" applyFont="1" applyFill="1" applyBorder="1" applyAlignment="1">
      <alignment horizontal="center" vertical="center"/>
    </xf>
    <xf numFmtId="0" fontId="27" fillId="4" borderId="1" xfId="0" applyFont="1" applyFill="1" applyBorder="1" applyAlignment="1">
      <alignment horizontal="left" vertical="center" wrapText="1"/>
    </xf>
    <xf numFmtId="0" fontId="9" fillId="0" borderId="22" xfId="0" applyFont="1" applyFill="1" applyBorder="1" applyAlignment="1">
      <alignment horizontal="center" vertical="center"/>
    </xf>
    <xf numFmtId="0" fontId="27" fillId="0" borderId="72" xfId="0" applyFont="1" applyFill="1" applyBorder="1" applyAlignment="1">
      <alignment horizontal="center" vertical="center"/>
    </xf>
    <xf numFmtId="0" fontId="27" fillId="0" borderId="73" xfId="0" applyFont="1" applyFill="1" applyBorder="1" applyAlignment="1">
      <alignment horizontal="center" vertical="center"/>
    </xf>
    <xf numFmtId="0" fontId="9" fillId="0" borderId="65" xfId="0" applyFont="1" applyFill="1" applyBorder="1" applyAlignment="1">
      <alignment horizontal="center" vertical="center"/>
    </xf>
    <xf numFmtId="0" fontId="9" fillId="0" borderId="21" xfId="0" applyFont="1" applyFill="1" applyBorder="1" applyAlignment="1">
      <alignment horizontal="center" vertical="center"/>
    </xf>
    <xf numFmtId="0" fontId="6" fillId="0" borderId="21"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71" xfId="0" applyFont="1" applyFill="1" applyBorder="1" applyAlignment="1">
      <alignment horizontal="center" vertical="center"/>
    </xf>
    <xf numFmtId="0" fontId="27" fillId="0" borderId="24" xfId="0" applyFont="1" applyFill="1" applyBorder="1" applyAlignment="1">
      <alignment horizontal="center" vertical="center"/>
    </xf>
    <xf numFmtId="0" fontId="6" fillId="0" borderId="65" xfId="0" applyFont="1" applyFill="1" applyBorder="1" applyAlignment="1">
      <alignment horizontal="center" vertical="center"/>
    </xf>
    <xf numFmtId="0" fontId="34" fillId="0" borderId="52" xfId="0" applyFont="1" applyFill="1" applyBorder="1" applyAlignment="1">
      <alignment horizontal="center" vertical="center"/>
    </xf>
    <xf numFmtId="0" fontId="19" fillId="0" borderId="52" xfId="0" applyFont="1" applyFill="1" applyBorder="1" applyAlignment="1">
      <alignment horizontal="center" vertical="center"/>
    </xf>
    <xf numFmtId="0" fontId="34" fillId="0" borderId="54" xfId="0" applyFont="1" applyFill="1" applyBorder="1" applyAlignment="1">
      <alignment horizontal="center" vertical="center"/>
    </xf>
    <xf numFmtId="0" fontId="34" fillId="0" borderId="55" xfId="0" applyFont="1" applyFill="1" applyBorder="1" applyAlignment="1">
      <alignment horizontal="center" vertical="center"/>
    </xf>
    <xf numFmtId="0" fontId="19" fillId="0" borderId="55" xfId="0" applyFont="1" applyFill="1" applyBorder="1" applyAlignment="1">
      <alignment horizontal="center" vertical="center"/>
    </xf>
    <xf numFmtId="0" fontId="16" fillId="0" borderId="55" xfId="0" applyFont="1" applyFill="1" applyBorder="1" applyAlignment="1">
      <alignment horizontal="center" vertical="center" wrapText="1"/>
    </xf>
    <xf numFmtId="0" fontId="6" fillId="0" borderId="14" xfId="0" applyFont="1" applyFill="1" applyBorder="1" applyAlignment="1">
      <alignment horizontal="center" vertical="center"/>
    </xf>
    <xf numFmtId="0" fontId="9" fillId="0" borderId="68"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76" xfId="0" applyFont="1" applyFill="1" applyBorder="1" applyAlignment="1">
      <alignment horizontal="center" vertical="center"/>
    </xf>
    <xf numFmtId="0" fontId="9" fillId="0" borderId="77" xfId="0" applyFont="1" applyFill="1" applyBorder="1" applyAlignment="1">
      <alignment horizontal="center" vertical="center"/>
    </xf>
    <xf numFmtId="0" fontId="9" fillId="0" borderId="57" xfId="0" applyFont="1" applyFill="1" applyBorder="1" applyAlignment="1">
      <alignment horizontal="center" vertical="center"/>
    </xf>
    <xf numFmtId="0" fontId="9" fillId="0" borderId="78" xfId="0" applyFont="1" applyFill="1" applyBorder="1" applyAlignment="1">
      <alignment horizontal="center" vertical="center"/>
    </xf>
    <xf numFmtId="0" fontId="27" fillId="0" borderId="77" xfId="0" applyFont="1" applyFill="1" applyBorder="1" applyAlignment="1">
      <alignment horizontal="center" vertical="center"/>
    </xf>
    <xf numFmtId="0" fontId="27" fillId="0" borderId="78" xfId="0" applyFont="1" applyFill="1" applyBorder="1" applyAlignment="1">
      <alignment horizontal="center" vertical="center"/>
    </xf>
    <xf numFmtId="0" fontId="27" fillId="0" borderId="76" xfId="0" applyFont="1" applyFill="1" applyBorder="1" applyAlignment="1">
      <alignment horizontal="center" vertical="center"/>
    </xf>
    <xf numFmtId="0" fontId="16" fillId="0" borderId="79" xfId="0" applyFont="1" applyBorder="1" applyAlignment="1">
      <alignment horizontal="center" vertical="center"/>
    </xf>
    <xf numFmtId="0" fontId="15" fillId="4" borderId="15"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7" xfId="0" applyFont="1" applyFill="1" applyBorder="1" applyAlignment="1">
      <alignment horizontal="center" vertical="center"/>
    </xf>
    <xf numFmtId="0" fontId="1" fillId="0" borderId="31"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35" xfId="0" applyFont="1" applyFill="1" applyBorder="1" applyAlignment="1">
      <alignment horizontal="center" vertical="center"/>
    </xf>
    <xf numFmtId="0" fontId="14" fillId="4" borderId="36" xfId="0" applyFont="1" applyFill="1" applyBorder="1" applyAlignment="1">
      <alignment horizontal="center" vertical="center"/>
    </xf>
    <xf numFmtId="0" fontId="14" fillId="4" borderId="28" xfId="0" applyFont="1" applyFill="1" applyBorder="1" applyAlignment="1">
      <alignment horizontal="center" vertical="center"/>
    </xf>
    <xf numFmtId="0" fontId="0" fillId="4" borderId="35" xfId="0" applyFill="1" applyBorder="1" applyAlignment="1">
      <alignment horizontal="center"/>
    </xf>
    <xf numFmtId="0" fontId="25" fillId="4" borderId="35" xfId="0" applyFont="1" applyFill="1" applyBorder="1" applyAlignment="1">
      <alignment horizontal="center" vertical="center"/>
    </xf>
    <xf numFmtId="0" fontId="14" fillId="4" borderId="68" xfId="0" applyFont="1" applyFill="1" applyBorder="1" applyAlignment="1">
      <alignment horizontal="center" vertical="center"/>
    </xf>
    <xf numFmtId="0" fontId="14" fillId="4" borderId="40" xfId="0" applyFont="1" applyFill="1" applyBorder="1" applyAlignment="1">
      <alignment horizontal="center" vertical="center"/>
    </xf>
    <xf numFmtId="0" fontId="14" fillId="4" borderId="3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38" xfId="0" applyFont="1" applyFill="1" applyBorder="1" applyAlignment="1">
      <alignment horizontal="center" vertical="center"/>
    </xf>
    <xf numFmtId="0" fontId="33" fillId="0" borderId="54" xfId="0" applyFont="1" applyFill="1" applyBorder="1" applyAlignment="1">
      <alignment wrapText="1"/>
    </xf>
    <xf numFmtId="0" fontId="0" fillId="0" borderId="36" xfId="0" applyBorder="1" applyAlignment="1">
      <alignment horizontal="center" vertical="center"/>
    </xf>
    <xf numFmtId="0" fontId="0" fillId="0" borderId="36" xfId="0" applyFill="1" applyBorder="1" applyAlignment="1">
      <alignment horizontal="center" vertical="center"/>
    </xf>
    <xf numFmtId="17" fontId="31" fillId="8" borderId="11" xfId="0" applyNumberFormat="1" applyFont="1" applyFill="1" applyBorder="1" applyAlignment="1">
      <alignment horizontal="center" vertical="center"/>
    </xf>
    <xf numFmtId="0" fontId="31" fillId="8" borderId="11" xfId="0" applyFont="1" applyFill="1" applyBorder="1" applyAlignment="1">
      <alignment horizontal="center" vertical="center"/>
    </xf>
    <xf numFmtId="0" fontId="31" fillId="8" borderId="14" xfId="0" applyFont="1" applyFill="1" applyBorder="1" applyAlignment="1">
      <alignment horizontal="center" vertical="center"/>
    </xf>
    <xf numFmtId="0" fontId="0" fillId="0" borderId="28" xfId="0" applyFill="1" applyBorder="1" applyAlignment="1">
      <alignment horizontal="center" vertical="center"/>
    </xf>
    <xf numFmtId="0" fontId="0" fillId="0" borderId="28" xfId="0" applyBorder="1" applyAlignment="1">
      <alignment horizontal="center" vertical="center"/>
    </xf>
    <xf numFmtId="0" fontId="6" fillId="8" borderId="80" xfId="0" applyFont="1" applyFill="1" applyBorder="1" applyAlignment="1">
      <alignment horizontal="center" vertical="center"/>
    </xf>
    <xf numFmtId="0" fontId="6" fillId="8" borderId="73" xfId="0" applyFont="1" applyFill="1" applyBorder="1" applyAlignment="1">
      <alignment horizontal="center" vertical="center"/>
    </xf>
    <xf numFmtId="17" fontId="31" fillId="8" borderId="81" xfId="0" applyNumberFormat="1" applyFont="1" applyFill="1" applyBorder="1" applyAlignment="1">
      <alignment horizontal="center" vertical="center"/>
    </xf>
    <xf numFmtId="0" fontId="0" fillId="0" borderId="29" xfId="0" applyFont="1" applyFill="1" applyBorder="1" applyAlignment="1">
      <alignment horizontal="center" vertical="center"/>
    </xf>
    <xf numFmtId="0" fontId="0" fillId="0" borderId="29" xfId="0" applyFill="1" applyBorder="1" applyAlignment="1">
      <alignment horizontal="center" vertical="center"/>
    </xf>
    <xf numFmtId="0" fontId="0" fillId="0" borderId="29" xfId="0" applyBorder="1" applyAlignment="1">
      <alignment horizontal="center" vertical="center"/>
    </xf>
    <xf numFmtId="0" fontId="6" fillId="8" borderId="82" xfId="0" applyFont="1" applyFill="1" applyBorder="1" applyAlignment="1">
      <alignment horizontal="center" vertical="center"/>
    </xf>
    <xf numFmtId="0" fontId="6" fillId="8" borderId="52" xfId="0" applyFont="1" applyFill="1" applyBorder="1" applyAlignment="1">
      <alignment horizontal="center" vertical="center"/>
    </xf>
    <xf numFmtId="0" fontId="33" fillId="0" borderId="54" xfId="0" applyFont="1" applyFill="1" applyBorder="1"/>
    <xf numFmtId="0" fontId="1" fillId="0" borderId="54" xfId="0" applyFont="1" applyFill="1" applyBorder="1"/>
    <xf numFmtId="0" fontId="1" fillId="0" borderId="54" xfId="0" applyFont="1" applyFill="1" applyBorder="1" applyAlignment="1">
      <alignment wrapText="1"/>
    </xf>
    <xf numFmtId="0" fontId="32" fillId="8" borderId="55" xfId="0" applyFont="1" applyFill="1" applyBorder="1" applyAlignment="1">
      <alignment horizontal="center"/>
    </xf>
    <xf numFmtId="0" fontId="16" fillId="0" borderId="52" xfId="0" applyFont="1" applyFill="1" applyBorder="1" applyAlignment="1">
      <alignment horizontal="center" vertical="center" wrapText="1"/>
    </xf>
    <xf numFmtId="0" fontId="35" fillId="0" borderId="54" xfId="0" applyFont="1" applyFill="1" applyBorder="1" applyAlignment="1">
      <alignment horizontal="center" vertical="center"/>
    </xf>
    <xf numFmtId="0" fontId="12" fillId="4" borderId="0" xfId="0" applyFont="1" applyFill="1" applyBorder="1" applyAlignment="1">
      <alignment horizontal="center" vertical="center"/>
    </xf>
    <xf numFmtId="0" fontId="15" fillId="4" borderId="33" xfId="0" applyFont="1" applyFill="1" applyBorder="1" applyAlignment="1">
      <alignment horizontal="center" vertical="center"/>
    </xf>
    <xf numFmtId="0" fontId="15" fillId="4" borderId="32" xfId="0" applyFont="1" applyFill="1" applyBorder="1" applyAlignment="1">
      <alignment horizontal="center" vertical="center"/>
    </xf>
    <xf numFmtId="0" fontId="15" fillId="4" borderId="40"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31" xfId="0" applyFont="1" applyFill="1" applyBorder="1" applyAlignment="1">
      <alignment horizontal="center" vertical="center"/>
    </xf>
    <xf numFmtId="0" fontId="15" fillId="4" borderId="29" xfId="0" applyFont="1" applyFill="1" applyBorder="1" applyAlignment="1">
      <alignment horizontal="center" vertical="center"/>
    </xf>
    <xf numFmtId="0" fontId="15" fillId="4" borderId="51" xfId="0" applyFont="1" applyFill="1" applyBorder="1" applyAlignment="1">
      <alignment horizontal="center" vertical="center"/>
    </xf>
    <xf numFmtId="0" fontId="15" fillId="4" borderId="9"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32"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40"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30" xfId="0" applyFont="1" applyFill="1" applyBorder="1" applyAlignment="1">
      <alignment horizontal="center" vertical="center"/>
    </xf>
    <xf numFmtId="0" fontId="15" fillId="0" borderId="38"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47" xfId="0" applyFont="1" applyFill="1" applyBorder="1" applyAlignment="1">
      <alignment horizontal="center" vertical="center"/>
    </xf>
    <xf numFmtId="0" fontId="15" fillId="0" borderId="49"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46" xfId="0" applyFont="1" applyFill="1" applyBorder="1" applyAlignment="1">
      <alignment horizontal="center" vertical="center"/>
    </xf>
    <xf numFmtId="0" fontId="15" fillId="4" borderId="47"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45" xfId="0" applyFont="1" applyFill="1" applyBorder="1" applyAlignment="1">
      <alignment horizontal="center" vertical="center"/>
    </xf>
    <xf numFmtId="0" fontId="13" fillId="7" borderId="2" xfId="0" applyFont="1" applyFill="1" applyBorder="1" applyAlignment="1">
      <alignment horizontal="center" vertical="center"/>
    </xf>
    <xf numFmtId="49" fontId="15" fillId="0" borderId="34" xfId="0" applyNumberFormat="1" applyFont="1" applyFill="1" applyBorder="1" applyAlignment="1">
      <alignment horizontal="center" vertical="center"/>
    </xf>
    <xf numFmtId="49" fontId="15" fillId="0" borderId="19" xfId="0" applyNumberFormat="1" applyFont="1" applyFill="1" applyBorder="1" applyAlignment="1">
      <alignment horizontal="center" vertical="center"/>
    </xf>
    <xf numFmtId="0" fontId="15" fillId="4" borderId="15"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48" xfId="0" applyFont="1" applyFill="1" applyBorder="1" applyAlignment="1">
      <alignment horizontal="center" vertical="center"/>
    </xf>
    <xf numFmtId="0" fontId="15" fillId="0" borderId="26"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66"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13" xfId="0" applyFont="1" applyFill="1" applyBorder="1" applyAlignment="1">
      <alignment horizontal="center" vertical="center"/>
    </xf>
    <xf numFmtId="0" fontId="22" fillId="0" borderId="13" xfId="0" applyFont="1" applyFill="1" applyBorder="1"/>
    <xf numFmtId="0" fontId="22" fillId="0" borderId="16" xfId="0" applyFont="1" applyFill="1" applyBorder="1"/>
    <xf numFmtId="0" fontId="15" fillId="0" borderId="15" xfId="0" applyFont="1" applyFill="1" applyBorder="1" applyAlignment="1">
      <alignment horizontal="center" vertical="center"/>
    </xf>
    <xf numFmtId="0" fontId="22" fillId="4" borderId="13" xfId="0" applyFont="1" applyFill="1" applyBorder="1"/>
    <xf numFmtId="0" fontId="22" fillId="4" borderId="16" xfId="0" applyFont="1" applyFill="1" applyBorder="1"/>
    <xf numFmtId="0" fontId="15" fillId="0" borderId="16" xfId="0" applyFont="1" applyFill="1" applyBorder="1" applyAlignment="1">
      <alignment horizontal="center" vertical="center"/>
    </xf>
    <xf numFmtId="0" fontId="15" fillId="4" borderId="46" xfId="0" applyFont="1" applyFill="1" applyBorder="1" applyAlignment="1">
      <alignment horizontal="center" vertical="center"/>
    </xf>
    <xf numFmtId="0" fontId="15" fillId="0" borderId="17" xfId="0" applyFont="1" applyFill="1" applyBorder="1" applyAlignment="1">
      <alignment horizontal="center" textRotation="90" wrapText="1"/>
    </xf>
    <xf numFmtId="0" fontId="15" fillId="0" borderId="19" xfId="0" applyFont="1" applyFill="1" applyBorder="1" applyAlignment="1">
      <alignment horizontal="center" textRotation="90" wrapText="1"/>
    </xf>
    <xf numFmtId="0" fontId="11" fillId="5" borderId="0" xfId="0" applyFont="1" applyFill="1" applyBorder="1" applyAlignment="1">
      <alignment horizontal="center" vertical="center"/>
    </xf>
    <xf numFmtId="0" fontId="12" fillId="6" borderId="0" xfId="0" applyFont="1" applyFill="1" applyBorder="1" applyAlignment="1">
      <alignment horizontal="center" vertical="center"/>
    </xf>
    <xf numFmtId="0" fontId="6" fillId="0" borderId="0" xfId="0" applyFont="1" applyBorder="1" applyAlignment="1">
      <alignment horizontal="left" vertical="center" wrapText="1"/>
    </xf>
    <xf numFmtId="0" fontId="10" fillId="0" borderId="0" xfId="1" applyBorder="1" applyAlignment="1">
      <alignment horizontal="left" vertical="center" wrapText="1"/>
    </xf>
    <xf numFmtId="0" fontId="6" fillId="0" borderId="0" xfId="0" applyFont="1" applyBorder="1" applyAlignment="1">
      <alignment horizontal="left" vertical="top" wrapText="1"/>
    </xf>
    <xf numFmtId="0" fontId="10" fillId="0" borderId="0" xfId="1" applyBorder="1" applyAlignment="1">
      <alignment horizontal="left" vertical="top" wrapText="1"/>
    </xf>
    <xf numFmtId="0" fontId="7" fillId="2" borderId="0" xfId="0" applyFont="1" applyFill="1" applyBorder="1" applyAlignment="1">
      <alignment horizontal="center" vertical="center"/>
    </xf>
    <xf numFmtId="0" fontId="8" fillId="3" borderId="0" xfId="0" applyFont="1" applyFill="1" applyBorder="1" applyAlignment="1">
      <alignment horizontal="center" vertical="center"/>
    </xf>
    <xf numFmtId="0" fontId="8" fillId="4" borderId="1" xfId="0" applyFont="1" applyFill="1" applyBorder="1" applyAlignment="1">
      <alignment horizontal="center" vertical="center"/>
    </xf>
    <xf numFmtId="0" fontId="9" fillId="0" borderId="38" xfId="0" applyFont="1" applyBorder="1" applyAlignment="1">
      <alignment horizontal="center" vertical="center" wrapText="1"/>
    </xf>
    <xf numFmtId="0" fontId="6" fillId="0" borderId="0" xfId="0" applyFont="1" applyBorder="1" applyAlignment="1">
      <alignment horizontal="left" wrapText="1"/>
    </xf>
    <xf numFmtId="0" fontId="10" fillId="0" borderId="0" xfId="1" applyBorder="1" applyAlignment="1">
      <alignment horizontal="left" wrapText="1"/>
    </xf>
    <xf numFmtId="0" fontId="0" fillId="0" borderId="0" xfId="0"/>
    <xf numFmtId="0" fontId="27" fillId="4" borderId="3" xfId="0" applyFont="1" applyFill="1" applyBorder="1" applyAlignment="1">
      <alignment horizontal="center" vertical="center"/>
    </xf>
    <xf numFmtId="0" fontId="27" fillId="4" borderId="4" xfId="0" applyFont="1" applyFill="1" applyBorder="1" applyAlignment="1">
      <alignment horizontal="center" vertical="center"/>
    </xf>
    <xf numFmtId="0" fontId="27" fillId="4" borderId="8" xfId="0" applyFont="1" applyFill="1" applyBorder="1" applyAlignment="1">
      <alignment horizontal="center" vertical="center"/>
    </xf>
    <xf numFmtId="0" fontId="27" fillId="4" borderId="0" xfId="0" applyFont="1" applyFill="1" applyBorder="1" applyAlignment="1">
      <alignment horizontal="center" vertical="center"/>
    </xf>
    <xf numFmtId="0" fontId="27" fillId="4" borderId="23" xfId="0" applyFont="1" applyFill="1" applyBorder="1" applyAlignment="1">
      <alignment horizontal="center" vertical="center"/>
    </xf>
    <xf numFmtId="0" fontId="27" fillId="4" borderId="2"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17" xfId="0" applyFont="1" applyBorder="1" applyAlignment="1">
      <alignment horizontal="center" vertical="center"/>
    </xf>
    <xf numFmtId="0" fontId="27" fillId="0" borderId="41" xfId="0" applyFont="1" applyBorder="1" applyAlignment="1">
      <alignment horizontal="center" vertical="center"/>
    </xf>
    <xf numFmtId="0" fontId="27" fillId="0" borderId="42" xfId="0" applyFont="1" applyBorder="1" applyAlignment="1">
      <alignment horizontal="center" vertical="center" wrapText="1"/>
    </xf>
    <xf numFmtId="0" fontId="27" fillId="0" borderId="41" xfId="0" applyFont="1" applyBorder="1" applyAlignment="1">
      <alignment horizontal="center" vertical="center" wrapText="1"/>
    </xf>
    <xf numFmtId="0" fontId="27" fillId="4" borderId="5"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0" borderId="56" xfId="0" applyFont="1" applyFill="1" applyBorder="1" applyAlignment="1">
      <alignment horizontal="center" vertical="center" textRotation="90" wrapText="1"/>
    </xf>
    <xf numFmtId="0" fontId="27" fillId="0" borderId="67" xfId="0" applyFont="1" applyFill="1" applyBorder="1" applyAlignment="1">
      <alignment horizontal="center" vertical="center" textRotation="90" wrapText="1"/>
    </xf>
    <xf numFmtId="0" fontId="27" fillId="0" borderId="74" xfId="0" applyFont="1" applyFill="1" applyBorder="1" applyAlignment="1">
      <alignment horizontal="center" vertical="center" textRotation="90" wrapText="1"/>
    </xf>
    <xf numFmtId="0" fontId="27" fillId="0" borderId="75" xfId="0" applyFont="1" applyFill="1" applyBorder="1" applyAlignment="1">
      <alignment horizontal="center" vertical="center" textRotation="90" wrapText="1"/>
    </xf>
    <xf numFmtId="0" fontId="27" fillId="0" borderId="3" xfId="0" applyFont="1" applyFill="1" applyBorder="1" applyAlignment="1">
      <alignment horizontal="center" vertical="center"/>
    </xf>
    <xf numFmtId="0" fontId="27" fillId="0" borderId="50" xfId="0" applyFont="1" applyFill="1" applyBorder="1" applyAlignment="1">
      <alignment horizontal="center" vertical="center"/>
    </xf>
    <xf numFmtId="0" fontId="27" fillId="0" borderId="4" xfId="0" applyFont="1" applyFill="1" applyBorder="1" applyAlignment="1">
      <alignment horizontal="center" vertical="center"/>
    </xf>
    <xf numFmtId="0" fontId="27" fillId="4" borderId="50" xfId="0" applyFont="1" applyFill="1" applyBorder="1" applyAlignment="1">
      <alignment horizontal="center" vertical="center"/>
    </xf>
    <xf numFmtId="0" fontId="27" fillId="4" borderId="6" xfId="0" applyFont="1" applyFill="1" applyBorder="1" applyAlignment="1">
      <alignment horizontal="center" vertical="center"/>
    </xf>
    <xf numFmtId="0" fontId="27" fillId="4" borderId="7"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4" xfId="0" applyFont="1" applyFill="1" applyBorder="1" applyAlignment="1">
      <alignment horizontal="center" vertical="center"/>
    </xf>
    <xf numFmtId="0" fontId="27" fillId="0" borderId="27" xfId="0" applyFont="1" applyFill="1" applyBorder="1" applyAlignment="1">
      <alignment horizontal="center" vertical="center" textRotation="90" wrapText="1"/>
    </xf>
    <xf numFmtId="0" fontId="27" fillId="0" borderId="25" xfId="0" applyFont="1" applyFill="1" applyBorder="1" applyAlignment="1">
      <alignment horizontal="center" vertical="center" textRotation="90" wrapText="1"/>
    </xf>
    <xf numFmtId="0" fontId="9" fillId="0" borderId="0" xfId="0" applyFont="1" applyBorder="1" applyAlignment="1">
      <alignment vertical="center" wrapText="1"/>
    </xf>
    <xf numFmtId="0" fontId="6" fillId="0" borderId="0" xfId="0" applyFont="1" applyBorder="1" applyAlignment="1">
      <alignment horizontal="center" wrapText="1"/>
    </xf>
    <xf numFmtId="0" fontId="6" fillId="0" borderId="0" xfId="0" applyFont="1" applyBorder="1" applyAlignment="1">
      <alignment horizontal="center" vertical="center" wrapText="1"/>
    </xf>
    <xf numFmtId="0" fontId="7" fillId="2" borderId="0" xfId="2" applyFont="1" applyFill="1" applyBorder="1" applyAlignment="1">
      <alignment horizontal="center" vertical="center"/>
    </xf>
    <xf numFmtId="0" fontId="8" fillId="3" borderId="0" xfId="2" applyFont="1" applyFill="1" applyBorder="1" applyAlignment="1">
      <alignment horizontal="center" vertical="center"/>
    </xf>
    <xf numFmtId="0" fontId="8" fillId="8" borderId="1" xfId="2" applyFont="1" applyFill="1" applyBorder="1" applyAlignment="1">
      <alignment horizontal="center" vertical="center"/>
    </xf>
    <xf numFmtId="0" fontId="9" fillId="0" borderId="38" xfId="2" applyFont="1" applyBorder="1" applyAlignment="1">
      <alignment horizontal="center" vertical="center" wrapText="1"/>
    </xf>
    <xf numFmtId="0" fontId="6" fillId="0" borderId="0" xfId="2" applyFont="1" applyBorder="1" applyAlignment="1">
      <alignment horizontal="left" wrapText="1"/>
    </xf>
    <xf numFmtId="0" fontId="31" fillId="4" borderId="0" xfId="2" applyFont="1" applyFill="1" applyBorder="1" applyAlignment="1">
      <alignment horizontal="center" wrapText="1"/>
    </xf>
    <xf numFmtId="0" fontId="29" fillId="0" borderId="0" xfId="0" applyFont="1" applyAlignment="1">
      <alignment horizontal="center" vertical="center"/>
    </xf>
    <xf numFmtId="0" fontId="6" fillId="0" borderId="0" xfId="2" applyFont="1" applyBorder="1" applyAlignment="1">
      <alignment horizontal="left" vertical="center" wrapText="1"/>
    </xf>
    <xf numFmtId="0" fontId="6" fillId="0" borderId="0" xfId="2" applyFont="1" applyBorder="1" applyAlignment="1">
      <alignment horizontal="left" vertical="top"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3" xfId="0" applyFont="1" applyFill="1" applyBorder="1" applyAlignment="1">
      <alignment horizontal="center" vertical="center"/>
    </xf>
    <xf numFmtId="0" fontId="16" fillId="4" borderId="50" xfId="0" applyFont="1" applyFill="1" applyBorder="1" applyAlignment="1">
      <alignment horizontal="center" vertical="center"/>
    </xf>
    <xf numFmtId="0" fontId="16" fillId="4" borderId="23" xfId="0" applyFont="1" applyFill="1" applyBorder="1" applyAlignment="1">
      <alignment horizontal="center" vertical="center"/>
    </xf>
    <xf numFmtId="0" fontId="16" fillId="4" borderId="2" xfId="0" applyFont="1" applyFill="1" applyBorder="1" applyAlignment="1">
      <alignment horizontal="center" vertical="center"/>
    </xf>
    <xf numFmtId="0" fontId="8" fillId="4" borderId="1" xfId="0" applyFont="1" applyFill="1" applyBorder="1" applyAlignment="1">
      <alignment horizontal="center" vertical="center" wrapText="1"/>
    </xf>
    <xf numFmtId="0" fontId="3" fillId="0" borderId="38" xfId="0" applyFont="1" applyBorder="1" applyAlignment="1">
      <alignment vertical="center" wrapText="1"/>
    </xf>
    <xf numFmtId="0" fontId="16" fillId="0" borderId="17" xfId="0" applyFont="1" applyBorder="1" applyAlignment="1">
      <alignment horizontal="center" vertical="center"/>
    </xf>
    <xf numFmtId="0" fontId="16" fillId="0" borderId="41" xfId="0" applyFont="1" applyBorder="1" applyAlignment="1">
      <alignment horizontal="center" vertical="center"/>
    </xf>
    <xf numFmtId="0" fontId="16" fillId="0" borderId="42" xfId="0" applyFont="1" applyBorder="1" applyAlignment="1">
      <alignment horizontal="center" vertical="center"/>
    </xf>
    <xf numFmtId="0" fontId="13" fillId="3" borderId="0" xfId="0" applyFont="1" applyFill="1" applyBorder="1" applyAlignment="1">
      <alignment horizontal="center" vertical="center"/>
    </xf>
    <xf numFmtId="0" fontId="19" fillId="4"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26" fillId="0" borderId="0" xfId="0" applyFont="1" applyBorder="1" applyAlignment="1">
      <alignment horizontal="left" vertical="center"/>
    </xf>
    <xf numFmtId="0" fontId="26" fillId="4" borderId="0" xfId="0" applyFont="1" applyFill="1" applyBorder="1" applyAlignment="1">
      <alignment horizontal="left" vertical="center" wrapText="1"/>
    </xf>
    <xf numFmtId="0" fontId="19" fillId="0" borderId="0" xfId="0" applyFont="1" applyBorder="1" applyAlignment="1">
      <alignment horizontal="left" vertical="top"/>
    </xf>
  </cellXfs>
  <cellStyles count="3">
    <cellStyle name="Hypertextové prepojenie" xfId="1" builtinId="8"/>
    <cellStyle name="Normálna" xfId="0" builtinId="0"/>
    <cellStyle name="Normálna 2" xfId="2"/>
  </cellStyles>
  <dxfs count="0"/>
  <tableStyles count="0" defaultTableStyle="TableStyleMedium2" defaultPivotStyle="PivotStyleLight16"/>
  <colors>
    <mruColors>
      <color rgb="FFEBAE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erteko.cz/" TargetMode="External"/><Relationship Id="rId2" Type="http://schemas.openxmlformats.org/officeDocument/2006/relationships/hyperlink" Target="http://www.naturalis.sk/" TargetMode="External"/><Relationship Id="rId1" Type="http://schemas.openxmlformats.org/officeDocument/2006/relationships/hyperlink" Target="http://www.biokont.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erteko.cz/" TargetMode="External"/><Relationship Id="rId2" Type="http://schemas.openxmlformats.org/officeDocument/2006/relationships/hyperlink" Target="http://www.biokont.sk/" TargetMode="External"/><Relationship Id="rId1" Type="http://schemas.openxmlformats.org/officeDocument/2006/relationships/hyperlink" Target="http://www.naturalis.sk/"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erteko.cz/" TargetMode="External"/><Relationship Id="rId2" Type="http://schemas.openxmlformats.org/officeDocument/2006/relationships/hyperlink" Target="http://www.biokont.sk/" TargetMode="External"/><Relationship Id="rId1" Type="http://schemas.openxmlformats.org/officeDocument/2006/relationships/hyperlink" Target="http://www.naturalis.sk/"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biokont.sk/" TargetMode="External"/><Relationship Id="rId2" Type="http://schemas.openxmlformats.org/officeDocument/2006/relationships/hyperlink" Target="https://www.naturalis.sk/" TargetMode="External"/><Relationship Id="rId1" Type="http://schemas.openxmlformats.org/officeDocument/2006/relationships/hyperlink" Target="https://www.certeko.cz/"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2"/>
  <sheetViews>
    <sheetView tabSelected="1" zoomScale="90" zoomScaleNormal="90" workbookViewId="0">
      <selection activeCell="AJ6" sqref="AJ6"/>
    </sheetView>
  </sheetViews>
  <sheetFormatPr defaultRowHeight="15" x14ac:dyDescent="0.25"/>
  <cols>
    <col min="1" max="1" width="24.42578125" customWidth="1"/>
    <col min="2" max="2" width="4.85546875" customWidth="1"/>
    <col min="3" max="4" width="4.7109375" customWidth="1"/>
    <col min="5" max="5" width="4.140625" customWidth="1"/>
    <col min="6" max="8" width="3.85546875" customWidth="1"/>
    <col min="9" max="9" width="4.42578125" customWidth="1"/>
    <col min="10" max="10" width="5.42578125" customWidth="1"/>
    <col min="11" max="11" width="4.85546875" customWidth="1"/>
    <col min="12" max="13" width="4.140625" customWidth="1"/>
    <col min="14" max="14" width="4.7109375" customWidth="1"/>
    <col min="15" max="16" width="4.42578125" customWidth="1"/>
    <col min="17" max="17" width="4.28515625" customWidth="1"/>
    <col min="18" max="18" width="5.28515625" customWidth="1"/>
    <col min="19" max="20" width="5" customWidth="1"/>
    <col min="21" max="21" width="4.28515625" customWidth="1"/>
    <col min="22" max="22" width="4" customWidth="1"/>
    <col min="23" max="25" width="5" customWidth="1"/>
    <col min="26" max="26" width="5.140625" customWidth="1"/>
    <col min="27" max="27" width="5.28515625" customWidth="1"/>
    <col min="28" max="29" width="4.85546875" customWidth="1"/>
    <col min="30" max="30" width="4.7109375" customWidth="1"/>
    <col min="31" max="31" width="4.85546875" customWidth="1"/>
    <col min="32" max="32" width="4.5703125" customWidth="1"/>
    <col min="33" max="34" width="4.28515625" customWidth="1"/>
    <col min="35" max="35" width="4.42578125" customWidth="1"/>
  </cols>
  <sheetData>
    <row r="1" spans="1:35" ht="18.75" x14ac:dyDescent="0.25">
      <c r="A1" s="249" t="s">
        <v>0</v>
      </c>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row>
    <row r="2" spans="1:35" ht="18.75" x14ac:dyDescent="0.25">
      <c r="A2" s="250" t="s">
        <v>1</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row>
    <row r="3" spans="1:35" ht="18.75" x14ac:dyDescent="0.25">
      <c r="A3" s="251" t="s">
        <v>133</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row>
    <row r="4" spans="1:35" ht="71.25" customHeight="1" x14ac:dyDescent="0.25">
      <c r="A4" s="252" t="s">
        <v>2</v>
      </c>
      <c r="B4" s="252"/>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row>
    <row r="5" spans="1:35" x14ac:dyDescent="0.25">
      <c r="A5" s="1"/>
      <c r="B5" s="253" t="s">
        <v>3</v>
      </c>
      <c r="C5" s="253"/>
      <c r="D5" s="253"/>
      <c r="E5" s="253"/>
      <c r="F5" s="253"/>
      <c r="G5" s="253"/>
      <c r="H5" s="253"/>
      <c r="I5" s="253"/>
      <c r="J5" s="7"/>
      <c r="K5" s="6"/>
      <c r="L5" s="253" t="s">
        <v>17</v>
      </c>
      <c r="M5" s="253"/>
      <c r="N5" s="253"/>
      <c r="O5" s="253"/>
      <c r="P5" s="22"/>
      <c r="Q5" s="6"/>
      <c r="R5" s="15"/>
      <c r="S5" s="254" t="s">
        <v>5</v>
      </c>
      <c r="T5" s="254"/>
      <c r="U5" s="254"/>
      <c r="V5" s="254"/>
      <c r="W5" s="254"/>
      <c r="X5" s="254"/>
      <c r="Y5" s="254"/>
      <c r="Z5" s="254"/>
      <c r="AA5" s="254"/>
      <c r="AB5" s="6"/>
      <c r="AC5" s="6"/>
      <c r="AD5" s="6"/>
      <c r="AE5" s="6"/>
      <c r="AF5" s="6"/>
      <c r="AG5" s="6"/>
      <c r="AH5" s="6"/>
      <c r="AI5" s="6"/>
    </row>
    <row r="6" spans="1:35" x14ac:dyDescent="0.25">
      <c r="A6" s="1"/>
      <c r="B6" s="245" t="s">
        <v>6</v>
      </c>
      <c r="C6" s="245"/>
      <c r="D6" s="245"/>
      <c r="E6" s="245"/>
      <c r="F6" s="245"/>
      <c r="G6" s="245"/>
      <c r="H6" s="245"/>
      <c r="I6" s="245"/>
      <c r="J6" s="2"/>
      <c r="K6" s="6"/>
      <c r="L6" s="245" t="s">
        <v>18</v>
      </c>
      <c r="M6" s="245"/>
      <c r="N6" s="245"/>
      <c r="O6" s="245"/>
      <c r="P6" s="19"/>
      <c r="Q6" s="6"/>
      <c r="R6" s="16"/>
      <c r="S6" s="246" t="s">
        <v>8</v>
      </c>
      <c r="T6" s="246"/>
      <c r="U6" s="246"/>
      <c r="V6" s="246"/>
      <c r="W6" s="246"/>
      <c r="X6" s="246"/>
      <c r="Y6" s="246"/>
      <c r="Z6" s="246"/>
      <c r="AA6" s="246"/>
      <c r="AB6" s="6"/>
      <c r="AC6" s="6"/>
      <c r="AD6" s="6"/>
      <c r="AE6" s="6"/>
      <c r="AF6" s="6"/>
      <c r="AG6" s="6"/>
      <c r="AH6" s="6"/>
      <c r="AI6" s="6"/>
    </row>
    <row r="7" spans="1:35" x14ac:dyDescent="0.25">
      <c r="A7" s="1"/>
      <c r="B7" s="247" t="s">
        <v>126</v>
      </c>
      <c r="C7" s="247"/>
      <c r="D7" s="247"/>
      <c r="E7" s="247"/>
      <c r="F7" s="247"/>
      <c r="G7" s="247"/>
      <c r="H7" s="247"/>
      <c r="I7" s="247"/>
      <c r="J7" s="4"/>
      <c r="K7" s="6"/>
      <c r="L7" s="245" t="s">
        <v>127</v>
      </c>
      <c r="M7" s="245"/>
      <c r="N7" s="245"/>
      <c r="O7" s="245"/>
      <c r="P7" s="20"/>
      <c r="Q7" s="6"/>
      <c r="R7" s="17"/>
      <c r="S7" s="248" t="s">
        <v>128</v>
      </c>
      <c r="T7" s="248"/>
      <c r="U7" s="248"/>
      <c r="V7" s="248"/>
      <c r="W7" s="248"/>
      <c r="X7" s="248"/>
      <c r="Y7" s="248"/>
      <c r="Z7" s="248"/>
      <c r="AA7" s="248"/>
      <c r="AB7" s="6"/>
      <c r="AC7" s="6"/>
      <c r="AD7" s="6"/>
      <c r="AE7" s="6"/>
      <c r="AF7" s="6"/>
      <c r="AG7" s="6"/>
      <c r="AH7" s="6"/>
      <c r="AI7" s="6"/>
    </row>
    <row r="8" spans="1:35" x14ac:dyDescent="0.25">
      <c r="A8" s="1"/>
      <c r="B8" s="8"/>
      <c r="C8" s="8"/>
      <c r="D8" s="8"/>
      <c r="E8" s="8"/>
      <c r="F8" s="8"/>
      <c r="G8" s="8"/>
      <c r="H8" s="8"/>
      <c r="I8" s="8"/>
      <c r="J8" s="8"/>
      <c r="K8" s="8"/>
      <c r="L8" s="4"/>
      <c r="M8" s="4"/>
      <c r="N8" s="9"/>
      <c r="O8" s="9"/>
      <c r="P8" s="21"/>
      <c r="Q8" s="9"/>
      <c r="R8" s="9"/>
      <c r="S8" s="9"/>
      <c r="T8" s="21"/>
      <c r="U8" s="9"/>
      <c r="V8" s="9"/>
      <c r="W8" s="9"/>
      <c r="X8" s="21"/>
      <c r="Y8" s="6"/>
      <c r="Z8" s="6"/>
      <c r="AA8" s="6"/>
      <c r="AB8" s="6"/>
      <c r="AC8" s="6"/>
      <c r="AD8" s="6"/>
      <c r="AE8" s="6"/>
      <c r="AF8" s="6"/>
      <c r="AG8" s="6"/>
      <c r="AH8" s="6"/>
      <c r="AI8" s="6"/>
    </row>
    <row r="9" spans="1:35" ht="17.25" x14ac:dyDescent="0.25">
      <c r="A9" s="243" t="s">
        <v>39</v>
      </c>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row>
    <row r="10" spans="1:35" ht="17.25" x14ac:dyDescent="0.25">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195"/>
      <c r="AE10" s="195"/>
      <c r="AF10" s="195"/>
      <c r="AG10" s="195"/>
      <c r="AH10" s="195"/>
      <c r="AI10" s="195"/>
    </row>
    <row r="11" spans="1:35" ht="17.25" x14ac:dyDescent="0.25">
      <c r="A11" s="244" t="s">
        <v>40</v>
      </c>
      <c r="B11" s="244"/>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row>
    <row r="12" spans="1:35" ht="15.75" x14ac:dyDescent="0.25">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1:35" ht="16.5" thickBot="1" x14ac:dyDescent="0.3">
      <c r="A13" s="221" t="s">
        <v>11</v>
      </c>
      <c r="B13" s="221"/>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row>
    <row r="14" spans="1:35" x14ac:dyDescent="0.25">
      <c r="A14" s="229" t="s">
        <v>41</v>
      </c>
      <c r="B14" s="233" t="s">
        <v>13</v>
      </c>
      <c r="C14" s="234"/>
      <c r="D14" s="234"/>
      <c r="E14" s="234"/>
      <c r="F14" s="234"/>
      <c r="G14" s="234"/>
      <c r="H14" s="234"/>
      <c r="I14" s="235"/>
      <c r="J14" s="236" t="s">
        <v>14</v>
      </c>
      <c r="K14" s="234"/>
      <c r="L14" s="234"/>
      <c r="M14" s="234"/>
      <c r="N14" s="234"/>
      <c r="O14" s="234"/>
      <c r="P14" s="234"/>
      <c r="Q14" s="235"/>
      <c r="R14" s="224" t="s">
        <v>15</v>
      </c>
      <c r="S14" s="237"/>
      <c r="T14" s="237"/>
      <c r="U14" s="237"/>
      <c r="V14" s="237"/>
      <c r="W14" s="237"/>
      <c r="X14" s="237"/>
      <c r="Y14" s="238"/>
      <c r="Z14" s="236" t="s">
        <v>16</v>
      </c>
      <c r="AA14" s="233"/>
      <c r="AB14" s="233"/>
      <c r="AC14" s="233"/>
      <c r="AD14" s="233"/>
      <c r="AE14" s="233"/>
      <c r="AF14" s="233"/>
      <c r="AG14" s="233"/>
      <c r="AH14" s="233"/>
      <c r="AI14" s="239"/>
    </row>
    <row r="15" spans="1:35" x14ac:dyDescent="0.25">
      <c r="A15" s="230"/>
      <c r="B15" s="197" t="s">
        <v>42</v>
      </c>
      <c r="C15" s="197"/>
      <c r="D15" s="197"/>
      <c r="E15" s="201"/>
      <c r="F15" s="200" t="s">
        <v>43</v>
      </c>
      <c r="G15" s="197"/>
      <c r="H15" s="197"/>
      <c r="I15" s="240"/>
      <c r="J15" s="204" t="s">
        <v>42</v>
      </c>
      <c r="K15" s="205"/>
      <c r="L15" s="205"/>
      <c r="M15" s="47"/>
      <c r="N15" s="216" t="s">
        <v>43</v>
      </c>
      <c r="O15" s="205"/>
      <c r="P15" s="205"/>
      <c r="Q15" s="217"/>
      <c r="R15" s="196" t="s">
        <v>42</v>
      </c>
      <c r="S15" s="197"/>
      <c r="T15" s="197"/>
      <c r="U15" s="201"/>
      <c r="V15" s="200" t="s">
        <v>43</v>
      </c>
      <c r="W15" s="197"/>
      <c r="X15" s="197"/>
      <c r="Y15" s="240"/>
      <c r="Z15" s="241" t="s">
        <v>44</v>
      </c>
      <c r="AA15" s="242" t="s">
        <v>45</v>
      </c>
      <c r="AB15" s="204" t="s">
        <v>42</v>
      </c>
      <c r="AC15" s="205"/>
      <c r="AD15" s="205"/>
      <c r="AE15" s="206"/>
      <c r="AF15" s="216" t="s">
        <v>43</v>
      </c>
      <c r="AG15" s="205"/>
      <c r="AH15" s="205"/>
      <c r="AI15" s="217"/>
    </row>
    <row r="16" spans="1:35" x14ac:dyDescent="0.25">
      <c r="A16" s="231"/>
      <c r="B16" s="197" t="s">
        <v>46</v>
      </c>
      <c r="C16" s="197"/>
      <c r="D16" s="201"/>
      <c r="E16" s="207" t="s">
        <v>36</v>
      </c>
      <c r="F16" s="200" t="s">
        <v>46</v>
      </c>
      <c r="G16" s="197"/>
      <c r="H16" s="201"/>
      <c r="I16" s="222" t="s">
        <v>36</v>
      </c>
      <c r="J16" s="204" t="s">
        <v>46</v>
      </c>
      <c r="K16" s="205"/>
      <c r="L16" s="205"/>
      <c r="M16" s="207" t="s">
        <v>36</v>
      </c>
      <c r="N16" s="216" t="s">
        <v>46</v>
      </c>
      <c r="O16" s="205"/>
      <c r="P16" s="205"/>
      <c r="Q16" s="211" t="s">
        <v>36</v>
      </c>
      <c r="R16" s="204" t="s">
        <v>46</v>
      </c>
      <c r="S16" s="205"/>
      <c r="T16" s="205"/>
      <c r="U16" s="207" t="s">
        <v>36</v>
      </c>
      <c r="V16" s="216" t="s">
        <v>46</v>
      </c>
      <c r="W16" s="205"/>
      <c r="X16" s="206"/>
      <c r="Y16" s="202" t="s">
        <v>36</v>
      </c>
      <c r="Z16" s="241"/>
      <c r="AA16" s="242"/>
      <c r="AB16" s="204" t="s">
        <v>46</v>
      </c>
      <c r="AC16" s="205"/>
      <c r="AD16" s="206"/>
      <c r="AE16" s="207" t="s">
        <v>36</v>
      </c>
      <c r="AF16" s="209" t="s">
        <v>46</v>
      </c>
      <c r="AG16" s="210"/>
      <c r="AH16" s="210"/>
      <c r="AI16" s="211" t="s">
        <v>36</v>
      </c>
    </row>
    <row r="17" spans="1:35" ht="15.75" thickBot="1" x14ac:dyDescent="0.3">
      <c r="A17" s="232"/>
      <c r="B17" s="71" t="s">
        <v>47</v>
      </c>
      <c r="C17" s="66" t="s">
        <v>48</v>
      </c>
      <c r="D17" s="67"/>
      <c r="E17" s="208"/>
      <c r="F17" s="70" t="s">
        <v>47</v>
      </c>
      <c r="G17" s="71" t="s">
        <v>48</v>
      </c>
      <c r="H17" s="71"/>
      <c r="I17" s="223"/>
      <c r="J17" s="73" t="s">
        <v>47</v>
      </c>
      <c r="K17" s="74" t="s">
        <v>48</v>
      </c>
      <c r="L17" s="75"/>
      <c r="M17" s="208"/>
      <c r="N17" s="66" t="s">
        <v>47</v>
      </c>
      <c r="O17" s="74" t="s">
        <v>48</v>
      </c>
      <c r="P17" s="75"/>
      <c r="Q17" s="212"/>
      <c r="R17" s="73" t="s">
        <v>47</v>
      </c>
      <c r="S17" s="74" t="s">
        <v>48</v>
      </c>
      <c r="T17" s="75"/>
      <c r="U17" s="208"/>
      <c r="V17" s="87" t="s">
        <v>47</v>
      </c>
      <c r="W17" s="88" t="s">
        <v>48</v>
      </c>
      <c r="X17" s="88"/>
      <c r="Y17" s="203"/>
      <c r="Z17" s="241"/>
      <c r="AA17" s="242"/>
      <c r="AB17" s="73" t="s">
        <v>47</v>
      </c>
      <c r="AC17" s="74" t="s">
        <v>48</v>
      </c>
      <c r="AD17" s="75"/>
      <c r="AE17" s="208"/>
      <c r="AF17" s="87" t="s">
        <v>47</v>
      </c>
      <c r="AG17" s="88" t="s">
        <v>48</v>
      </c>
      <c r="AH17" s="88"/>
      <c r="AI17" s="212"/>
    </row>
    <row r="18" spans="1:35" x14ac:dyDescent="0.25">
      <c r="A18" s="32" t="s">
        <v>63</v>
      </c>
      <c r="B18" s="68">
        <v>1</v>
      </c>
      <c r="C18" s="69"/>
      <c r="D18" s="69"/>
      <c r="E18" s="105"/>
      <c r="F18" s="68"/>
      <c r="G18" s="69"/>
      <c r="H18" s="69"/>
      <c r="I18" s="105"/>
      <c r="J18" s="68">
        <v>3</v>
      </c>
      <c r="K18" s="69">
        <v>14</v>
      </c>
      <c r="L18" s="69"/>
      <c r="M18" s="105"/>
      <c r="N18" s="68"/>
      <c r="O18" s="69"/>
      <c r="P18" s="69"/>
      <c r="Q18" s="105"/>
      <c r="R18" s="68">
        <v>6</v>
      </c>
      <c r="S18" s="69">
        <v>21</v>
      </c>
      <c r="T18" s="69"/>
      <c r="U18" s="105"/>
      <c r="V18" s="68"/>
      <c r="W18" s="69"/>
      <c r="X18" s="69"/>
      <c r="Y18" s="105"/>
      <c r="Z18" s="118">
        <f>SUM(B18:C18,J18:K18,R18:S18)</f>
        <v>45</v>
      </c>
      <c r="AA18" s="82"/>
      <c r="AB18" s="68">
        <f>SUM(B18,J18,R18)</f>
        <v>10</v>
      </c>
      <c r="AC18" s="69">
        <f>SUM(K18,S18)</f>
        <v>35</v>
      </c>
      <c r="AD18" s="69"/>
      <c r="AE18" s="105"/>
      <c r="AF18" s="68"/>
      <c r="AG18" s="69"/>
      <c r="AH18" s="69"/>
      <c r="AI18" s="105"/>
    </row>
    <row r="19" spans="1:35" x14ac:dyDescent="0.25">
      <c r="A19" s="32" t="s">
        <v>64</v>
      </c>
      <c r="B19" s="46">
        <v>27</v>
      </c>
      <c r="C19" s="45">
        <v>4</v>
      </c>
      <c r="D19" s="45"/>
      <c r="E19" s="80"/>
      <c r="F19" s="46">
        <v>1</v>
      </c>
      <c r="G19" s="45"/>
      <c r="H19" s="45"/>
      <c r="I19" s="80"/>
      <c r="J19" s="46">
        <v>40</v>
      </c>
      <c r="K19" s="45"/>
      <c r="L19" s="45"/>
      <c r="M19" s="80"/>
      <c r="N19" s="46">
        <v>2</v>
      </c>
      <c r="O19" s="45"/>
      <c r="P19" s="45"/>
      <c r="Q19" s="80"/>
      <c r="R19" s="46">
        <v>109</v>
      </c>
      <c r="S19" s="45">
        <v>31</v>
      </c>
      <c r="T19" s="45"/>
      <c r="U19" s="80"/>
      <c r="V19" s="46">
        <v>7</v>
      </c>
      <c r="W19" s="45"/>
      <c r="X19" s="45"/>
      <c r="Y19" s="80"/>
      <c r="Z19" s="81">
        <f>SUM(B19:C19,J19,R19,S19)</f>
        <v>211</v>
      </c>
      <c r="AA19" s="119">
        <v>10</v>
      </c>
      <c r="AB19" s="46">
        <f>SUM(B19,J19,R19)</f>
        <v>176</v>
      </c>
      <c r="AC19" s="45">
        <f>SUM(C19,S19)</f>
        <v>35</v>
      </c>
      <c r="AD19" s="45"/>
      <c r="AE19" s="80"/>
      <c r="AF19" s="46">
        <v>10</v>
      </c>
      <c r="AG19" s="45"/>
      <c r="AH19" s="45"/>
      <c r="AI19" s="80"/>
    </row>
    <row r="20" spans="1:35" x14ac:dyDescent="0.25">
      <c r="A20" s="35" t="s">
        <v>83</v>
      </c>
      <c r="B20" s="46"/>
      <c r="C20" s="45"/>
      <c r="D20" s="45"/>
      <c r="E20" s="80"/>
      <c r="F20" s="46"/>
      <c r="G20" s="45"/>
      <c r="H20" s="45"/>
      <c r="I20" s="80"/>
      <c r="J20" s="46">
        <v>3</v>
      </c>
      <c r="K20" s="45"/>
      <c r="L20" s="45"/>
      <c r="M20" s="80"/>
      <c r="N20" s="46"/>
      <c r="O20" s="45"/>
      <c r="P20" s="45"/>
      <c r="Q20" s="80"/>
      <c r="R20" s="46"/>
      <c r="S20" s="45"/>
      <c r="T20" s="45"/>
      <c r="U20" s="80"/>
      <c r="V20" s="46"/>
      <c r="W20" s="45"/>
      <c r="X20" s="45"/>
      <c r="Y20" s="80"/>
      <c r="Z20" s="81">
        <v>3</v>
      </c>
      <c r="AA20" s="119"/>
      <c r="AB20" s="46">
        <v>3</v>
      </c>
      <c r="AC20" s="45"/>
      <c r="AD20" s="45"/>
      <c r="AE20" s="80"/>
      <c r="AF20" s="46"/>
      <c r="AG20" s="45"/>
      <c r="AH20" s="45"/>
      <c r="AI20" s="80"/>
    </row>
    <row r="21" spans="1:35" x14ac:dyDescent="0.25">
      <c r="A21" s="32" t="s">
        <v>65</v>
      </c>
      <c r="B21" s="46">
        <v>12</v>
      </c>
      <c r="C21" s="45">
        <v>5</v>
      </c>
      <c r="D21" s="45"/>
      <c r="E21" s="80"/>
      <c r="F21" s="46">
        <v>3</v>
      </c>
      <c r="G21" s="45"/>
      <c r="H21" s="45"/>
      <c r="I21" s="80"/>
      <c r="J21" s="46">
        <v>47</v>
      </c>
      <c r="K21" s="45"/>
      <c r="L21" s="45"/>
      <c r="M21" s="80"/>
      <c r="N21" s="46">
        <v>4</v>
      </c>
      <c r="O21" s="45"/>
      <c r="P21" s="45"/>
      <c r="Q21" s="80"/>
      <c r="R21" s="46">
        <v>40</v>
      </c>
      <c r="S21" s="45"/>
      <c r="T21" s="45"/>
      <c r="U21" s="80"/>
      <c r="V21" s="46">
        <v>4</v>
      </c>
      <c r="W21" s="45"/>
      <c r="X21" s="45"/>
      <c r="Y21" s="80"/>
      <c r="Z21" s="81">
        <f>SUM(B21:C21,J21,R21)</f>
        <v>104</v>
      </c>
      <c r="AA21" s="119">
        <v>11</v>
      </c>
      <c r="AB21" s="46">
        <f>SUM(B21,J21,R21)</f>
        <v>99</v>
      </c>
      <c r="AC21" s="45">
        <v>5</v>
      </c>
      <c r="AD21" s="45"/>
      <c r="AE21" s="80"/>
      <c r="AF21" s="46">
        <v>11</v>
      </c>
      <c r="AG21" s="45"/>
      <c r="AH21" s="45"/>
      <c r="AI21" s="80"/>
    </row>
    <row r="22" spans="1:35" x14ac:dyDescent="0.25">
      <c r="A22" s="35" t="s">
        <v>83</v>
      </c>
      <c r="B22" s="46"/>
      <c r="C22" s="45"/>
      <c r="D22" s="45"/>
      <c r="E22" s="80"/>
      <c r="F22" s="46"/>
      <c r="G22" s="45"/>
      <c r="H22" s="45"/>
      <c r="I22" s="80"/>
      <c r="J22" s="106"/>
      <c r="K22" s="45"/>
      <c r="L22" s="45"/>
      <c r="M22" s="80"/>
      <c r="N22" s="46"/>
      <c r="O22" s="45"/>
      <c r="P22" s="45"/>
      <c r="Q22" s="80"/>
      <c r="R22" s="117"/>
      <c r="S22" s="45"/>
      <c r="T22" s="45"/>
      <c r="U22" s="80"/>
      <c r="V22" s="46"/>
      <c r="W22" s="45"/>
      <c r="X22" s="45"/>
      <c r="Y22" s="80"/>
      <c r="Z22" s="81"/>
      <c r="AA22" s="119"/>
      <c r="AB22" s="46"/>
      <c r="AC22" s="45"/>
      <c r="AD22" s="45"/>
      <c r="AE22" s="80"/>
      <c r="AF22" s="46"/>
      <c r="AG22" s="45"/>
      <c r="AH22" s="45"/>
      <c r="AI22" s="80"/>
    </row>
    <row r="23" spans="1:35" x14ac:dyDescent="0.25">
      <c r="A23" s="32" t="s">
        <v>66</v>
      </c>
      <c r="B23" s="46">
        <v>1</v>
      </c>
      <c r="C23" s="45"/>
      <c r="D23" s="45"/>
      <c r="E23" s="80"/>
      <c r="F23" s="46"/>
      <c r="G23" s="45"/>
      <c r="H23" s="45"/>
      <c r="I23" s="80"/>
      <c r="J23" s="46">
        <v>6</v>
      </c>
      <c r="K23" s="45"/>
      <c r="L23" s="45"/>
      <c r="M23" s="80"/>
      <c r="N23" s="46"/>
      <c r="O23" s="45"/>
      <c r="P23" s="45"/>
      <c r="Q23" s="80"/>
      <c r="R23" s="46">
        <v>6</v>
      </c>
      <c r="S23" s="45"/>
      <c r="T23" s="45"/>
      <c r="U23" s="80"/>
      <c r="V23" s="46">
        <v>4</v>
      </c>
      <c r="W23" s="45"/>
      <c r="X23" s="45"/>
      <c r="Y23" s="80"/>
      <c r="Z23" s="81">
        <f>SUM(B23,J23,R23)</f>
        <v>13</v>
      </c>
      <c r="AA23" s="119">
        <v>4</v>
      </c>
      <c r="AB23" s="46">
        <f>SUM(B23,J23,R23)</f>
        <v>13</v>
      </c>
      <c r="AC23" s="45"/>
      <c r="AD23" s="45"/>
      <c r="AE23" s="80"/>
      <c r="AF23" s="46">
        <v>4</v>
      </c>
      <c r="AG23" s="45"/>
      <c r="AH23" s="45"/>
      <c r="AI23" s="80"/>
    </row>
    <row r="24" spans="1:35" x14ac:dyDescent="0.25">
      <c r="A24" s="35" t="s">
        <v>83</v>
      </c>
      <c r="B24" s="46"/>
      <c r="C24" s="45"/>
      <c r="D24" s="45"/>
      <c r="E24" s="80"/>
      <c r="F24" s="46"/>
      <c r="G24" s="45"/>
      <c r="H24" s="45"/>
      <c r="I24" s="80"/>
      <c r="J24" s="46"/>
      <c r="K24" s="45"/>
      <c r="L24" s="45"/>
      <c r="M24" s="80"/>
      <c r="N24" s="46"/>
      <c r="O24" s="45"/>
      <c r="P24" s="45"/>
      <c r="Q24" s="80"/>
      <c r="R24" s="46"/>
      <c r="S24" s="45"/>
      <c r="T24" s="45"/>
      <c r="U24" s="80"/>
      <c r="V24" s="46"/>
      <c r="W24" s="45"/>
      <c r="X24" s="45"/>
      <c r="Y24" s="80"/>
      <c r="Z24" s="81"/>
      <c r="AA24" s="119"/>
      <c r="AB24" s="46"/>
      <c r="AC24" s="45"/>
      <c r="AD24" s="45"/>
      <c r="AE24" s="80"/>
      <c r="AF24" s="46"/>
      <c r="AG24" s="45"/>
      <c r="AH24" s="45"/>
      <c r="AI24" s="80"/>
    </row>
    <row r="25" spans="1:35" x14ac:dyDescent="0.25">
      <c r="A25" s="32" t="s">
        <v>67</v>
      </c>
      <c r="B25" s="46"/>
      <c r="C25" s="45"/>
      <c r="D25" s="45"/>
      <c r="E25" s="80"/>
      <c r="F25" s="46"/>
      <c r="G25" s="45"/>
      <c r="H25" s="45"/>
      <c r="I25" s="80"/>
      <c r="J25" s="46"/>
      <c r="K25" s="45"/>
      <c r="L25" s="45"/>
      <c r="M25" s="80"/>
      <c r="N25" s="46"/>
      <c r="O25" s="45"/>
      <c r="P25" s="45"/>
      <c r="Q25" s="80"/>
      <c r="R25" s="46"/>
      <c r="S25" s="45"/>
      <c r="T25" s="45"/>
      <c r="U25" s="80"/>
      <c r="V25" s="46"/>
      <c r="W25" s="45"/>
      <c r="X25" s="45"/>
      <c r="Y25" s="80"/>
      <c r="Z25" s="81"/>
      <c r="AA25" s="119"/>
      <c r="AB25" s="46"/>
      <c r="AC25" s="45"/>
      <c r="AD25" s="45"/>
      <c r="AE25" s="80"/>
      <c r="AF25" s="46"/>
      <c r="AG25" s="45"/>
      <c r="AH25" s="45"/>
      <c r="AI25" s="80"/>
    </row>
    <row r="26" spans="1:35" ht="15.75" thickBot="1" x14ac:dyDescent="0.3">
      <c r="A26" s="107" t="s">
        <v>83</v>
      </c>
      <c r="B26" s="108"/>
      <c r="C26" s="109"/>
      <c r="D26" s="109"/>
      <c r="E26" s="110"/>
      <c r="F26" s="108"/>
      <c r="G26" s="109"/>
      <c r="H26" s="109"/>
      <c r="I26" s="110"/>
      <c r="J26" s="108"/>
      <c r="K26" s="109"/>
      <c r="L26" s="109"/>
      <c r="M26" s="110"/>
      <c r="N26" s="108"/>
      <c r="O26" s="109"/>
      <c r="P26" s="109"/>
      <c r="Q26" s="110"/>
      <c r="R26" s="108"/>
      <c r="S26" s="109"/>
      <c r="T26" s="109"/>
      <c r="U26" s="110"/>
      <c r="V26" s="108"/>
      <c r="W26" s="109"/>
      <c r="X26" s="109"/>
      <c r="Y26" s="110"/>
      <c r="Z26" s="120"/>
      <c r="AA26" s="121"/>
      <c r="AB26" s="108"/>
      <c r="AC26" s="109"/>
      <c r="AD26" s="109"/>
      <c r="AE26" s="110"/>
      <c r="AF26" s="108"/>
      <c r="AG26" s="109"/>
      <c r="AH26" s="109"/>
      <c r="AI26" s="110"/>
    </row>
    <row r="27" spans="1:35" x14ac:dyDescent="0.25">
      <c r="A27" s="224" t="s">
        <v>35</v>
      </c>
      <c r="B27" s="154">
        <f>SUM(B18:B26)</f>
        <v>41</v>
      </c>
      <c r="C27" s="111">
        <f>SUM(C18:C25)</f>
        <v>9</v>
      </c>
      <c r="D27" s="112"/>
      <c r="E27" s="113"/>
      <c r="F27" s="154">
        <f>SUM(F18:F26)</f>
        <v>4</v>
      </c>
      <c r="G27" s="112">
        <v>0</v>
      </c>
      <c r="H27" s="112"/>
      <c r="I27" s="113"/>
      <c r="J27" s="154">
        <f>SUM(J19:J25)</f>
        <v>96</v>
      </c>
      <c r="K27" s="115">
        <f>SUM(K18:K26)</f>
        <v>14</v>
      </c>
      <c r="L27" s="112"/>
      <c r="M27" s="116"/>
      <c r="N27" s="154">
        <f>SUM(N19:N23)</f>
        <v>6</v>
      </c>
      <c r="O27" s="89">
        <v>0</v>
      </c>
      <c r="P27" s="89"/>
      <c r="Q27" s="139"/>
      <c r="R27" s="152">
        <f>SUM(R18:R26)</f>
        <v>161</v>
      </c>
      <c r="S27" s="111">
        <f>SUM(S18:S26)</f>
        <v>52</v>
      </c>
      <c r="T27" s="112"/>
      <c r="U27" s="113"/>
      <c r="V27" s="152">
        <f>SUM(V19:V23)</f>
        <v>15</v>
      </c>
      <c r="W27" s="112"/>
      <c r="X27" s="112"/>
      <c r="Y27" s="113"/>
      <c r="Z27" s="225">
        <f>SUM(Z18:Z26)</f>
        <v>376</v>
      </c>
      <c r="AA27" s="227">
        <f>SUM(AA18:AA24)</f>
        <v>25</v>
      </c>
      <c r="AB27" s="114">
        <f>SUM(AB18:AB24)</f>
        <v>301</v>
      </c>
      <c r="AC27" s="153">
        <f>SUM(AC18:AC23)</f>
        <v>75</v>
      </c>
      <c r="AD27" s="115"/>
      <c r="AE27" s="155"/>
      <c r="AF27" s="154">
        <f>SUM(AF18:AF24)</f>
        <v>25</v>
      </c>
      <c r="AG27" s="89">
        <v>0</v>
      </c>
      <c r="AH27" s="89"/>
      <c r="AI27" s="116"/>
    </row>
    <row r="28" spans="1:35" ht="15.75" thickBot="1" x14ac:dyDescent="0.3">
      <c r="A28" s="218"/>
      <c r="B28" s="218">
        <f>SUM(B27:C27)</f>
        <v>50</v>
      </c>
      <c r="C28" s="219"/>
      <c r="D28" s="219"/>
      <c r="E28" s="220"/>
      <c r="F28" s="218">
        <v>4</v>
      </c>
      <c r="G28" s="219"/>
      <c r="H28" s="219"/>
      <c r="I28" s="220"/>
      <c r="J28" s="218">
        <f>SUM(J27:K27)</f>
        <v>110</v>
      </c>
      <c r="K28" s="219"/>
      <c r="L28" s="219"/>
      <c r="M28" s="220"/>
      <c r="N28" s="218">
        <v>6</v>
      </c>
      <c r="O28" s="219"/>
      <c r="P28" s="219"/>
      <c r="Q28" s="220"/>
      <c r="R28" s="218">
        <f>SUM(R27:S27)</f>
        <v>213</v>
      </c>
      <c r="S28" s="219"/>
      <c r="T28" s="219"/>
      <c r="U28" s="220"/>
      <c r="V28" s="218">
        <v>15</v>
      </c>
      <c r="W28" s="219"/>
      <c r="X28" s="219"/>
      <c r="Y28" s="220"/>
      <c r="Z28" s="226"/>
      <c r="AA28" s="228"/>
      <c r="AB28" s="213">
        <f>SUM(AB27:AC27)</f>
        <v>376</v>
      </c>
      <c r="AC28" s="214"/>
      <c r="AD28" s="214"/>
      <c r="AE28" s="215"/>
      <c r="AF28" s="213">
        <v>25</v>
      </c>
      <c r="AG28" s="214"/>
      <c r="AH28" s="214"/>
      <c r="AI28" s="215"/>
    </row>
    <row r="31" spans="1:35" ht="16.5" thickBot="1" x14ac:dyDescent="0.3">
      <c r="A31" s="221" t="s">
        <v>118</v>
      </c>
      <c r="B31" s="221"/>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row>
    <row r="32" spans="1:35" x14ac:dyDescent="0.25">
      <c r="A32" s="229" t="s">
        <v>41</v>
      </c>
      <c r="B32" s="233" t="s">
        <v>53</v>
      </c>
      <c r="C32" s="234"/>
      <c r="D32" s="234"/>
      <c r="E32" s="234"/>
      <c r="F32" s="234"/>
      <c r="G32" s="234"/>
      <c r="H32" s="234"/>
      <c r="I32" s="235"/>
      <c r="J32" s="236" t="s">
        <v>54</v>
      </c>
      <c r="K32" s="234"/>
      <c r="L32" s="234"/>
      <c r="M32" s="234"/>
      <c r="N32" s="234"/>
      <c r="O32" s="234"/>
      <c r="P32" s="234"/>
      <c r="Q32" s="235"/>
      <c r="R32" s="224" t="s">
        <v>55</v>
      </c>
      <c r="S32" s="237"/>
      <c r="T32" s="237"/>
      <c r="U32" s="237"/>
      <c r="V32" s="237"/>
      <c r="W32" s="237"/>
      <c r="X32" s="237"/>
      <c r="Y32" s="238"/>
      <c r="Z32" s="236" t="s">
        <v>117</v>
      </c>
      <c r="AA32" s="233"/>
      <c r="AB32" s="233"/>
      <c r="AC32" s="233"/>
      <c r="AD32" s="233"/>
      <c r="AE32" s="233"/>
      <c r="AF32" s="233"/>
      <c r="AG32" s="233"/>
      <c r="AH32" s="233"/>
      <c r="AI32" s="239"/>
    </row>
    <row r="33" spans="1:35" ht="15" customHeight="1" x14ac:dyDescent="0.25">
      <c r="A33" s="230"/>
      <c r="B33" s="197" t="s">
        <v>42</v>
      </c>
      <c r="C33" s="197"/>
      <c r="D33" s="197"/>
      <c r="E33" s="201"/>
      <c r="F33" s="200" t="s">
        <v>43</v>
      </c>
      <c r="G33" s="197"/>
      <c r="H33" s="197"/>
      <c r="I33" s="240"/>
      <c r="J33" s="204" t="s">
        <v>42</v>
      </c>
      <c r="K33" s="205"/>
      <c r="L33" s="205"/>
      <c r="M33" s="96"/>
      <c r="N33" s="216" t="s">
        <v>43</v>
      </c>
      <c r="O33" s="205"/>
      <c r="P33" s="205"/>
      <c r="Q33" s="217"/>
      <c r="R33" s="196" t="s">
        <v>42</v>
      </c>
      <c r="S33" s="197"/>
      <c r="T33" s="197"/>
      <c r="U33" s="201"/>
      <c r="V33" s="200" t="s">
        <v>43</v>
      </c>
      <c r="W33" s="197"/>
      <c r="X33" s="197"/>
      <c r="Y33" s="240"/>
      <c r="Z33" s="241" t="s">
        <v>44</v>
      </c>
      <c r="AA33" s="242" t="s">
        <v>45</v>
      </c>
      <c r="AB33" s="204" t="s">
        <v>42</v>
      </c>
      <c r="AC33" s="205"/>
      <c r="AD33" s="205"/>
      <c r="AE33" s="206"/>
      <c r="AF33" s="216" t="s">
        <v>43</v>
      </c>
      <c r="AG33" s="205"/>
      <c r="AH33" s="205"/>
      <c r="AI33" s="217"/>
    </row>
    <row r="34" spans="1:35" x14ac:dyDescent="0.25">
      <c r="A34" s="231"/>
      <c r="B34" s="197" t="s">
        <v>46</v>
      </c>
      <c r="C34" s="197"/>
      <c r="D34" s="201"/>
      <c r="E34" s="207" t="s">
        <v>36</v>
      </c>
      <c r="F34" s="200" t="s">
        <v>46</v>
      </c>
      <c r="G34" s="197"/>
      <c r="H34" s="201"/>
      <c r="I34" s="222" t="s">
        <v>36</v>
      </c>
      <c r="J34" s="204" t="s">
        <v>46</v>
      </c>
      <c r="K34" s="205"/>
      <c r="L34" s="205"/>
      <c r="M34" s="207" t="s">
        <v>36</v>
      </c>
      <c r="N34" s="216" t="s">
        <v>46</v>
      </c>
      <c r="O34" s="205"/>
      <c r="P34" s="205"/>
      <c r="Q34" s="211" t="s">
        <v>36</v>
      </c>
      <c r="R34" s="196" t="s">
        <v>46</v>
      </c>
      <c r="S34" s="197"/>
      <c r="T34" s="197"/>
      <c r="U34" s="198" t="s">
        <v>36</v>
      </c>
      <c r="V34" s="200" t="s">
        <v>46</v>
      </c>
      <c r="W34" s="197"/>
      <c r="X34" s="201"/>
      <c r="Y34" s="202" t="s">
        <v>36</v>
      </c>
      <c r="Z34" s="241"/>
      <c r="AA34" s="242"/>
      <c r="AB34" s="204" t="s">
        <v>46</v>
      </c>
      <c r="AC34" s="205"/>
      <c r="AD34" s="206"/>
      <c r="AE34" s="207" t="s">
        <v>36</v>
      </c>
      <c r="AF34" s="209" t="s">
        <v>46</v>
      </c>
      <c r="AG34" s="210"/>
      <c r="AH34" s="210"/>
      <c r="AI34" s="211" t="s">
        <v>36</v>
      </c>
    </row>
    <row r="35" spans="1:35" ht="15.75" thickBot="1" x14ac:dyDescent="0.3">
      <c r="A35" s="232"/>
      <c r="B35" s="71" t="s">
        <v>47</v>
      </c>
      <c r="C35" s="66" t="s">
        <v>48</v>
      </c>
      <c r="D35" s="67"/>
      <c r="E35" s="208"/>
      <c r="F35" s="70" t="s">
        <v>47</v>
      </c>
      <c r="G35" s="71" t="s">
        <v>48</v>
      </c>
      <c r="H35" s="71"/>
      <c r="I35" s="223"/>
      <c r="J35" s="73" t="s">
        <v>47</v>
      </c>
      <c r="K35" s="74" t="s">
        <v>48</v>
      </c>
      <c r="L35" s="75"/>
      <c r="M35" s="208"/>
      <c r="N35" s="66" t="s">
        <v>47</v>
      </c>
      <c r="O35" s="74" t="s">
        <v>48</v>
      </c>
      <c r="P35" s="75"/>
      <c r="Q35" s="212"/>
      <c r="R35" s="65" t="s">
        <v>47</v>
      </c>
      <c r="S35" s="71" t="s">
        <v>48</v>
      </c>
      <c r="T35" s="72"/>
      <c r="U35" s="199"/>
      <c r="V35" s="67" t="s">
        <v>47</v>
      </c>
      <c r="W35" s="76" t="s">
        <v>48</v>
      </c>
      <c r="X35" s="76"/>
      <c r="Y35" s="203"/>
      <c r="Z35" s="241"/>
      <c r="AA35" s="242"/>
      <c r="AB35" s="73" t="s">
        <v>47</v>
      </c>
      <c r="AC35" s="74" t="s">
        <v>48</v>
      </c>
      <c r="AD35" s="75"/>
      <c r="AE35" s="208"/>
      <c r="AF35" s="87" t="s">
        <v>47</v>
      </c>
      <c r="AG35" s="88" t="s">
        <v>48</v>
      </c>
      <c r="AH35" s="88"/>
      <c r="AI35" s="212"/>
    </row>
    <row r="36" spans="1:35" x14ac:dyDescent="0.25">
      <c r="A36" s="32" t="s">
        <v>63</v>
      </c>
      <c r="B36" s="159">
        <v>1</v>
      </c>
      <c r="C36" s="160">
        <v>6</v>
      </c>
      <c r="D36" s="160"/>
      <c r="E36" s="161"/>
      <c r="F36" s="159"/>
      <c r="G36" s="160"/>
      <c r="H36" s="160"/>
      <c r="I36" s="161"/>
      <c r="J36" s="159">
        <v>7</v>
      </c>
      <c r="K36" s="160">
        <v>6</v>
      </c>
      <c r="L36" s="160"/>
      <c r="M36" s="161"/>
      <c r="N36" s="159"/>
      <c r="O36" s="160"/>
      <c r="P36" s="160"/>
      <c r="Q36" s="161"/>
      <c r="R36" s="159">
        <v>6</v>
      </c>
      <c r="S36" s="160">
        <v>50</v>
      </c>
      <c r="T36" s="160"/>
      <c r="U36" s="161"/>
      <c r="V36" s="159"/>
      <c r="W36" s="160">
        <v>5</v>
      </c>
      <c r="X36" s="160"/>
      <c r="Y36" s="161"/>
      <c r="Z36" s="118">
        <f>SUM(B36:C36,J36,K36,R36,S36)</f>
        <v>76</v>
      </c>
      <c r="AA36" s="82">
        <f>SUM(W36)</f>
        <v>5</v>
      </c>
      <c r="AB36" s="159">
        <f>SUM(B36,J36,R36)</f>
        <v>14</v>
      </c>
      <c r="AC36" s="160">
        <f>SUM(C36,K36,S36)</f>
        <v>62</v>
      </c>
      <c r="AD36" s="160"/>
      <c r="AE36" s="161"/>
      <c r="AF36" s="159"/>
      <c r="AG36" s="160">
        <v>5</v>
      </c>
      <c r="AH36" s="69"/>
      <c r="AI36" s="105"/>
    </row>
    <row r="37" spans="1:35" x14ac:dyDescent="0.25">
      <c r="A37" s="32" t="s">
        <v>64</v>
      </c>
      <c r="B37" s="162">
        <v>23</v>
      </c>
      <c r="C37" s="163"/>
      <c r="D37" s="163"/>
      <c r="E37" s="164"/>
      <c r="F37" s="162">
        <v>1</v>
      </c>
      <c r="G37" s="163"/>
      <c r="H37" s="163"/>
      <c r="I37" s="164"/>
      <c r="J37" s="162">
        <v>93</v>
      </c>
      <c r="K37" s="163">
        <v>17</v>
      </c>
      <c r="L37" s="163"/>
      <c r="M37" s="164"/>
      <c r="N37" s="162">
        <v>6</v>
      </c>
      <c r="O37" s="163"/>
      <c r="P37" s="163"/>
      <c r="Q37" s="164"/>
      <c r="R37" s="162">
        <v>250</v>
      </c>
      <c r="S37" s="163">
        <v>63</v>
      </c>
      <c r="T37" s="163"/>
      <c r="U37" s="164"/>
      <c r="V37" s="162">
        <v>25</v>
      </c>
      <c r="W37" s="163">
        <v>10</v>
      </c>
      <c r="X37" s="163"/>
      <c r="Y37" s="164"/>
      <c r="Z37" s="81">
        <f>SUM(B37,J37,K37,R37,S37)</f>
        <v>446</v>
      </c>
      <c r="AA37" s="119">
        <f>SUM(F37,N37,V37,W37)</f>
        <v>42</v>
      </c>
      <c r="AB37" s="162">
        <f>SUM(B37,J37,R37)</f>
        <v>366</v>
      </c>
      <c r="AC37" s="163">
        <f>SUM(K37,S37)</f>
        <v>80</v>
      </c>
      <c r="AD37" s="163"/>
      <c r="AE37" s="164"/>
      <c r="AF37" s="162">
        <f>SUM(F37,N37,V37)</f>
        <v>32</v>
      </c>
      <c r="AG37" s="163">
        <f>SUM(W37)</f>
        <v>10</v>
      </c>
      <c r="AH37" s="45"/>
      <c r="AI37" s="80"/>
    </row>
    <row r="38" spans="1:35" x14ac:dyDescent="0.25">
      <c r="A38" s="35" t="s">
        <v>83</v>
      </c>
      <c r="B38" s="162"/>
      <c r="C38" s="163"/>
      <c r="D38" s="163"/>
      <c r="E38" s="164"/>
      <c r="F38" s="162"/>
      <c r="G38" s="163"/>
      <c r="H38" s="163"/>
      <c r="I38" s="164"/>
      <c r="J38" s="162"/>
      <c r="K38" s="163"/>
      <c r="L38" s="163"/>
      <c r="M38" s="164"/>
      <c r="N38" s="162"/>
      <c r="O38" s="163"/>
      <c r="P38" s="163"/>
      <c r="Q38" s="164"/>
      <c r="R38" s="162"/>
      <c r="S38" s="163"/>
      <c r="T38" s="163"/>
      <c r="U38" s="164"/>
      <c r="V38" s="162"/>
      <c r="W38" s="163"/>
      <c r="X38" s="163"/>
      <c r="Y38" s="164"/>
      <c r="Z38" s="81"/>
      <c r="AA38" s="119"/>
      <c r="AB38" s="162"/>
      <c r="AC38" s="163"/>
      <c r="AD38" s="163"/>
      <c r="AE38" s="164"/>
      <c r="AF38" s="162"/>
      <c r="AG38" s="163"/>
      <c r="AH38" s="45"/>
      <c r="AI38" s="80"/>
    </row>
    <row r="39" spans="1:35" x14ac:dyDescent="0.25">
      <c r="A39" s="32" t="s">
        <v>65</v>
      </c>
      <c r="B39" s="162">
        <v>4</v>
      </c>
      <c r="C39" s="163"/>
      <c r="D39" s="163"/>
      <c r="E39" s="164"/>
      <c r="F39" s="162"/>
      <c r="G39" s="163"/>
      <c r="H39" s="163"/>
      <c r="I39" s="164"/>
      <c r="J39" s="162">
        <v>8</v>
      </c>
      <c r="K39" s="163"/>
      <c r="L39" s="163"/>
      <c r="M39" s="164"/>
      <c r="N39" s="162"/>
      <c r="O39" s="163"/>
      <c r="P39" s="163"/>
      <c r="Q39" s="164"/>
      <c r="R39" s="162">
        <v>26</v>
      </c>
      <c r="S39" s="163">
        <v>2</v>
      </c>
      <c r="T39" s="163"/>
      <c r="U39" s="164"/>
      <c r="V39" s="162"/>
      <c r="W39" s="163"/>
      <c r="X39" s="163"/>
      <c r="Y39" s="164"/>
      <c r="Z39" s="81">
        <f>SUM(B39,J39,R39,S39)</f>
        <v>40</v>
      </c>
      <c r="AA39" s="119">
        <v>0</v>
      </c>
      <c r="AB39" s="162">
        <f>SUM(B39,J39,R39)</f>
        <v>38</v>
      </c>
      <c r="AC39" s="163">
        <v>2</v>
      </c>
      <c r="AD39" s="163"/>
      <c r="AE39" s="164"/>
      <c r="AF39" s="162"/>
      <c r="AG39" s="163"/>
      <c r="AH39" s="45"/>
      <c r="AI39" s="80"/>
    </row>
    <row r="40" spans="1:35" x14ac:dyDescent="0.25">
      <c r="A40" s="35" t="s">
        <v>83</v>
      </c>
      <c r="B40" s="162"/>
      <c r="C40" s="163"/>
      <c r="D40" s="163"/>
      <c r="E40" s="164"/>
      <c r="F40" s="162"/>
      <c r="G40" s="163"/>
      <c r="H40" s="163"/>
      <c r="I40" s="164"/>
      <c r="J40" s="165"/>
      <c r="K40" s="163"/>
      <c r="L40" s="163"/>
      <c r="M40" s="164"/>
      <c r="N40" s="162"/>
      <c r="O40" s="163"/>
      <c r="P40" s="163"/>
      <c r="Q40" s="164"/>
      <c r="R40" s="166"/>
      <c r="S40" s="163"/>
      <c r="T40" s="163"/>
      <c r="U40" s="164"/>
      <c r="V40" s="162"/>
      <c r="W40" s="163"/>
      <c r="X40" s="163"/>
      <c r="Y40" s="164"/>
      <c r="Z40" s="81"/>
      <c r="AA40" s="119"/>
      <c r="AB40" s="162"/>
      <c r="AC40" s="163"/>
      <c r="AD40" s="163"/>
      <c r="AE40" s="164"/>
      <c r="AF40" s="162"/>
      <c r="AG40" s="163"/>
      <c r="AH40" s="45"/>
      <c r="AI40" s="80"/>
    </row>
    <row r="41" spans="1:35" x14ac:dyDescent="0.25">
      <c r="A41" s="32" t="s">
        <v>66</v>
      </c>
      <c r="B41" s="162">
        <v>12</v>
      </c>
      <c r="C41" s="163">
        <v>10</v>
      </c>
      <c r="D41" s="163"/>
      <c r="E41" s="164"/>
      <c r="F41" s="162">
        <v>3</v>
      </c>
      <c r="G41" s="163"/>
      <c r="H41" s="163"/>
      <c r="I41" s="164"/>
      <c r="J41" s="162">
        <v>18</v>
      </c>
      <c r="K41" s="163">
        <v>36</v>
      </c>
      <c r="L41" s="163"/>
      <c r="M41" s="164"/>
      <c r="N41" s="162">
        <v>4</v>
      </c>
      <c r="O41" s="163">
        <v>1</v>
      </c>
      <c r="P41" s="163"/>
      <c r="Q41" s="164"/>
      <c r="R41" s="162">
        <v>5</v>
      </c>
      <c r="S41" s="163">
        <v>22</v>
      </c>
      <c r="T41" s="163"/>
      <c r="U41" s="164"/>
      <c r="V41" s="162">
        <v>2</v>
      </c>
      <c r="W41" s="163"/>
      <c r="X41" s="163"/>
      <c r="Y41" s="164"/>
      <c r="Z41" s="81">
        <f>SUM(B41:C41,J41,K41,R41,S41)</f>
        <v>103</v>
      </c>
      <c r="AA41" s="119">
        <f>SUM(AA39:AA40,F41,N41,O41,V41)</f>
        <v>10</v>
      </c>
      <c r="AB41" s="162">
        <f>SUM(B41,J41,R41)</f>
        <v>35</v>
      </c>
      <c r="AC41" s="163">
        <f>SUM(C41,K41,S41)</f>
        <v>68</v>
      </c>
      <c r="AD41" s="163"/>
      <c r="AE41" s="164"/>
      <c r="AF41" s="162">
        <f>SUM(F41,N41,V41)</f>
        <v>9</v>
      </c>
      <c r="AG41" s="163">
        <v>1</v>
      </c>
      <c r="AH41" s="45"/>
      <c r="AI41" s="80"/>
    </row>
    <row r="42" spans="1:35" x14ac:dyDescent="0.25">
      <c r="A42" s="35" t="s">
        <v>83</v>
      </c>
      <c r="B42" s="162"/>
      <c r="C42" s="163"/>
      <c r="D42" s="163"/>
      <c r="E42" s="164"/>
      <c r="F42" s="162"/>
      <c r="G42" s="163"/>
      <c r="H42" s="163"/>
      <c r="I42" s="164"/>
      <c r="J42" s="162"/>
      <c r="K42" s="163"/>
      <c r="L42" s="163"/>
      <c r="M42" s="164"/>
      <c r="N42" s="162"/>
      <c r="O42" s="163"/>
      <c r="P42" s="163"/>
      <c r="Q42" s="164"/>
      <c r="R42" s="162"/>
      <c r="S42" s="163"/>
      <c r="T42" s="163"/>
      <c r="U42" s="164"/>
      <c r="V42" s="162"/>
      <c r="W42" s="163"/>
      <c r="X42" s="163"/>
      <c r="Y42" s="164"/>
      <c r="Z42" s="81"/>
      <c r="AA42" s="119"/>
      <c r="AB42" s="162"/>
      <c r="AC42" s="163"/>
      <c r="AD42" s="163"/>
      <c r="AE42" s="164"/>
      <c r="AF42" s="162"/>
      <c r="AG42" s="163"/>
      <c r="AH42" s="45"/>
      <c r="AI42" s="80"/>
    </row>
    <row r="43" spans="1:35" x14ac:dyDescent="0.25">
      <c r="A43" s="32" t="s">
        <v>67</v>
      </c>
      <c r="B43" s="162"/>
      <c r="C43" s="163"/>
      <c r="D43" s="163"/>
      <c r="E43" s="164"/>
      <c r="F43" s="162"/>
      <c r="G43" s="163"/>
      <c r="H43" s="163"/>
      <c r="I43" s="164"/>
      <c r="J43" s="162"/>
      <c r="K43" s="163"/>
      <c r="L43" s="163"/>
      <c r="M43" s="164"/>
      <c r="N43" s="162"/>
      <c r="O43" s="163"/>
      <c r="P43" s="163"/>
      <c r="Q43" s="164"/>
      <c r="R43" s="162"/>
      <c r="S43" s="163"/>
      <c r="T43" s="163"/>
      <c r="U43" s="164"/>
      <c r="V43" s="162"/>
      <c r="W43" s="163"/>
      <c r="X43" s="163"/>
      <c r="Y43" s="164"/>
      <c r="Z43" s="81"/>
      <c r="AA43" s="119"/>
      <c r="AB43" s="162"/>
      <c r="AC43" s="163"/>
      <c r="AD43" s="163"/>
      <c r="AE43" s="164"/>
      <c r="AF43" s="162"/>
      <c r="AG43" s="163"/>
      <c r="AH43" s="45"/>
      <c r="AI43" s="80"/>
    </row>
    <row r="44" spans="1:35" ht="15.75" thickBot="1" x14ac:dyDescent="0.3">
      <c r="A44" s="107" t="s">
        <v>83</v>
      </c>
      <c r="B44" s="167"/>
      <c r="C44" s="168"/>
      <c r="D44" s="168"/>
      <c r="E44" s="169"/>
      <c r="F44" s="167"/>
      <c r="G44" s="168"/>
      <c r="H44" s="168"/>
      <c r="I44" s="169"/>
      <c r="J44" s="167"/>
      <c r="K44" s="168"/>
      <c r="L44" s="168"/>
      <c r="M44" s="169"/>
      <c r="N44" s="167"/>
      <c r="O44" s="168"/>
      <c r="P44" s="168"/>
      <c r="Q44" s="169"/>
      <c r="R44" s="167"/>
      <c r="S44" s="168"/>
      <c r="T44" s="168"/>
      <c r="U44" s="169"/>
      <c r="V44" s="167"/>
      <c r="W44" s="168"/>
      <c r="X44" s="168"/>
      <c r="Y44" s="169"/>
      <c r="Z44" s="120"/>
      <c r="AA44" s="121"/>
      <c r="AB44" s="167"/>
      <c r="AC44" s="168"/>
      <c r="AD44" s="168"/>
      <c r="AE44" s="169"/>
      <c r="AF44" s="167"/>
      <c r="AG44" s="168"/>
      <c r="AH44" s="109"/>
      <c r="AI44" s="110"/>
    </row>
    <row r="45" spans="1:35" x14ac:dyDescent="0.25">
      <c r="A45" s="224" t="s">
        <v>35</v>
      </c>
      <c r="B45" s="154">
        <f>SUM(B36:B44)</f>
        <v>40</v>
      </c>
      <c r="C45" s="111">
        <f>SUM(C36:C43)</f>
        <v>16</v>
      </c>
      <c r="D45" s="112"/>
      <c r="E45" s="113"/>
      <c r="F45" s="154">
        <f>SUM(F36:F44)</f>
        <v>4</v>
      </c>
      <c r="G45" s="112">
        <v>0</v>
      </c>
      <c r="H45" s="112"/>
      <c r="I45" s="113"/>
      <c r="J45" s="154">
        <f>SUM(J36:J41)</f>
        <v>126</v>
      </c>
      <c r="K45" s="115">
        <f>SUM(K36:K44)</f>
        <v>59</v>
      </c>
      <c r="L45" s="112"/>
      <c r="M45" s="116"/>
      <c r="N45" s="154">
        <f>SUM(N37:N41)</f>
        <v>10</v>
      </c>
      <c r="O45" s="89">
        <v>1</v>
      </c>
      <c r="P45" s="89"/>
      <c r="Q45" s="139"/>
      <c r="R45" s="152">
        <f>SUM(R36:R44)</f>
        <v>287</v>
      </c>
      <c r="S45" s="111">
        <f>SUM(S36:S44)</f>
        <v>137</v>
      </c>
      <c r="T45" s="112"/>
      <c r="U45" s="113"/>
      <c r="V45" s="152">
        <f>SUM(V37:V41)</f>
        <v>27</v>
      </c>
      <c r="W45" s="112">
        <v>15</v>
      </c>
      <c r="X45" s="112"/>
      <c r="Y45" s="113"/>
      <c r="Z45" s="225">
        <f>SUM(Z36:Z44)</f>
        <v>665</v>
      </c>
      <c r="AA45" s="227">
        <f>SUM(AA36:AA42)</f>
        <v>57</v>
      </c>
      <c r="AB45" s="114">
        <f>SUM(AB36:AB42)</f>
        <v>453</v>
      </c>
      <c r="AC45" s="153">
        <f>SUM(AC36:AC41)</f>
        <v>212</v>
      </c>
      <c r="AD45" s="115"/>
      <c r="AE45" s="155"/>
      <c r="AF45" s="154">
        <f>SUM(AF36:AF42)</f>
        <v>41</v>
      </c>
      <c r="AG45" s="89">
        <v>16</v>
      </c>
      <c r="AH45" s="89"/>
      <c r="AI45" s="116"/>
    </row>
    <row r="46" spans="1:35" ht="15.75" thickBot="1" x14ac:dyDescent="0.3">
      <c r="A46" s="218"/>
      <c r="B46" s="218">
        <f>SUM(B45:C45)</f>
        <v>56</v>
      </c>
      <c r="C46" s="219"/>
      <c r="D46" s="219"/>
      <c r="E46" s="220"/>
      <c r="F46" s="218">
        <f>SUM(F45:G45)</f>
        <v>4</v>
      </c>
      <c r="G46" s="219"/>
      <c r="H46" s="219"/>
      <c r="I46" s="220"/>
      <c r="J46" s="218">
        <f>SUM(J45:K45)</f>
        <v>185</v>
      </c>
      <c r="K46" s="219"/>
      <c r="L46" s="219"/>
      <c r="M46" s="220"/>
      <c r="N46" s="218">
        <f>SUM(N45:O45)</f>
        <v>11</v>
      </c>
      <c r="O46" s="219"/>
      <c r="P46" s="219"/>
      <c r="Q46" s="220"/>
      <c r="R46" s="218">
        <f>SUM(R45:S45)</f>
        <v>424</v>
      </c>
      <c r="S46" s="219"/>
      <c r="T46" s="219"/>
      <c r="U46" s="220"/>
      <c r="V46" s="218">
        <f>SUM(V45:W45)</f>
        <v>42</v>
      </c>
      <c r="W46" s="219"/>
      <c r="X46" s="219"/>
      <c r="Y46" s="220"/>
      <c r="Z46" s="226"/>
      <c r="AA46" s="228"/>
      <c r="AB46" s="213">
        <f>SUM(AB45:AC45)</f>
        <v>665</v>
      </c>
      <c r="AC46" s="214"/>
      <c r="AD46" s="214"/>
      <c r="AE46" s="215"/>
      <c r="AF46" s="213">
        <f>SUM(AF45:AG45)</f>
        <v>57</v>
      </c>
      <c r="AG46" s="214"/>
      <c r="AH46" s="214"/>
      <c r="AI46" s="215"/>
    </row>
    <row r="49" spans="1:35" ht="16.5" thickBot="1" x14ac:dyDescent="0.3">
      <c r="A49" s="221" t="s">
        <v>120</v>
      </c>
      <c r="B49" s="221"/>
      <c r="C49" s="221"/>
      <c r="D49" s="221"/>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row>
    <row r="50" spans="1:35" x14ac:dyDescent="0.25">
      <c r="A50" s="229" t="s">
        <v>41</v>
      </c>
      <c r="B50" s="233" t="s">
        <v>56</v>
      </c>
      <c r="C50" s="234"/>
      <c r="D50" s="234"/>
      <c r="E50" s="234"/>
      <c r="F50" s="234"/>
      <c r="G50" s="234"/>
      <c r="H50" s="234"/>
      <c r="I50" s="235"/>
      <c r="J50" s="236" t="s">
        <v>57</v>
      </c>
      <c r="K50" s="234"/>
      <c r="L50" s="234"/>
      <c r="M50" s="234"/>
      <c r="N50" s="234"/>
      <c r="O50" s="234"/>
      <c r="P50" s="234"/>
      <c r="Q50" s="235"/>
      <c r="R50" s="224" t="s">
        <v>58</v>
      </c>
      <c r="S50" s="237"/>
      <c r="T50" s="237"/>
      <c r="U50" s="237"/>
      <c r="V50" s="237"/>
      <c r="W50" s="237"/>
      <c r="X50" s="237"/>
      <c r="Y50" s="238"/>
      <c r="Z50" s="236" t="s">
        <v>121</v>
      </c>
      <c r="AA50" s="233"/>
      <c r="AB50" s="233"/>
      <c r="AC50" s="233"/>
      <c r="AD50" s="233"/>
      <c r="AE50" s="233"/>
      <c r="AF50" s="233"/>
      <c r="AG50" s="233"/>
      <c r="AH50" s="233"/>
      <c r="AI50" s="239"/>
    </row>
    <row r="51" spans="1:35" ht="15" customHeight="1" x14ac:dyDescent="0.25">
      <c r="A51" s="230"/>
      <c r="B51" s="197" t="s">
        <v>42</v>
      </c>
      <c r="C51" s="197"/>
      <c r="D51" s="197"/>
      <c r="E51" s="201"/>
      <c r="F51" s="200" t="s">
        <v>43</v>
      </c>
      <c r="G51" s="197"/>
      <c r="H51" s="197"/>
      <c r="I51" s="240"/>
      <c r="J51" s="204" t="s">
        <v>42</v>
      </c>
      <c r="K51" s="205"/>
      <c r="L51" s="205"/>
      <c r="M51" s="96"/>
      <c r="N51" s="216" t="s">
        <v>43</v>
      </c>
      <c r="O51" s="205"/>
      <c r="P51" s="205"/>
      <c r="Q51" s="217"/>
      <c r="R51" s="196" t="s">
        <v>42</v>
      </c>
      <c r="S51" s="197"/>
      <c r="T51" s="197"/>
      <c r="U51" s="201"/>
      <c r="V51" s="200" t="s">
        <v>43</v>
      </c>
      <c r="W51" s="197"/>
      <c r="X51" s="197"/>
      <c r="Y51" s="240"/>
      <c r="Z51" s="241" t="s">
        <v>44</v>
      </c>
      <c r="AA51" s="242" t="s">
        <v>45</v>
      </c>
      <c r="AB51" s="204" t="s">
        <v>42</v>
      </c>
      <c r="AC51" s="205"/>
      <c r="AD51" s="205"/>
      <c r="AE51" s="206"/>
      <c r="AF51" s="216" t="s">
        <v>43</v>
      </c>
      <c r="AG51" s="205"/>
      <c r="AH51" s="205"/>
      <c r="AI51" s="217"/>
    </row>
    <row r="52" spans="1:35" x14ac:dyDescent="0.25">
      <c r="A52" s="231"/>
      <c r="B52" s="197" t="s">
        <v>46</v>
      </c>
      <c r="C52" s="197"/>
      <c r="D52" s="201"/>
      <c r="E52" s="207" t="s">
        <v>36</v>
      </c>
      <c r="F52" s="200" t="s">
        <v>46</v>
      </c>
      <c r="G52" s="197"/>
      <c r="H52" s="201"/>
      <c r="I52" s="222" t="s">
        <v>36</v>
      </c>
      <c r="J52" s="204" t="s">
        <v>46</v>
      </c>
      <c r="K52" s="205"/>
      <c r="L52" s="205"/>
      <c r="M52" s="207" t="s">
        <v>36</v>
      </c>
      <c r="N52" s="216" t="s">
        <v>46</v>
      </c>
      <c r="O52" s="205"/>
      <c r="P52" s="205"/>
      <c r="Q52" s="211" t="s">
        <v>36</v>
      </c>
      <c r="R52" s="196" t="s">
        <v>46</v>
      </c>
      <c r="S52" s="197"/>
      <c r="T52" s="197"/>
      <c r="U52" s="198" t="s">
        <v>36</v>
      </c>
      <c r="V52" s="200" t="s">
        <v>46</v>
      </c>
      <c r="W52" s="197"/>
      <c r="X52" s="201"/>
      <c r="Y52" s="202" t="s">
        <v>36</v>
      </c>
      <c r="Z52" s="241"/>
      <c r="AA52" s="242"/>
      <c r="AB52" s="204" t="s">
        <v>46</v>
      </c>
      <c r="AC52" s="205"/>
      <c r="AD52" s="206"/>
      <c r="AE52" s="207" t="s">
        <v>36</v>
      </c>
      <c r="AF52" s="209" t="s">
        <v>46</v>
      </c>
      <c r="AG52" s="210"/>
      <c r="AH52" s="210"/>
      <c r="AI52" s="211" t="s">
        <v>36</v>
      </c>
    </row>
    <row r="53" spans="1:35" ht="15.75" thickBot="1" x14ac:dyDescent="0.3">
      <c r="A53" s="232"/>
      <c r="B53" s="71" t="s">
        <v>47</v>
      </c>
      <c r="C53" s="66" t="s">
        <v>48</v>
      </c>
      <c r="D53" s="67"/>
      <c r="E53" s="208"/>
      <c r="F53" s="70" t="s">
        <v>47</v>
      </c>
      <c r="G53" s="71" t="s">
        <v>48</v>
      </c>
      <c r="H53" s="71"/>
      <c r="I53" s="223"/>
      <c r="J53" s="73" t="s">
        <v>47</v>
      </c>
      <c r="K53" s="74" t="s">
        <v>48</v>
      </c>
      <c r="L53" s="75"/>
      <c r="M53" s="208"/>
      <c r="N53" s="66" t="s">
        <v>47</v>
      </c>
      <c r="O53" s="74" t="s">
        <v>48</v>
      </c>
      <c r="P53" s="75"/>
      <c r="Q53" s="212"/>
      <c r="R53" s="65" t="s">
        <v>47</v>
      </c>
      <c r="S53" s="71" t="s">
        <v>48</v>
      </c>
      <c r="T53" s="72"/>
      <c r="U53" s="199"/>
      <c r="V53" s="67" t="s">
        <v>47</v>
      </c>
      <c r="W53" s="76" t="s">
        <v>48</v>
      </c>
      <c r="X53" s="76"/>
      <c r="Y53" s="203"/>
      <c r="Z53" s="241"/>
      <c r="AA53" s="242"/>
      <c r="AB53" s="73" t="s">
        <v>47</v>
      </c>
      <c r="AC53" s="74" t="s">
        <v>48</v>
      </c>
      <c r="AD53" s="75"/>
      <c r="AE53" s="208"/>
      <c r="AF53" s="87" t="s">
        <v>47</v>
      </c>
      <c r="AG53" s="88" t="s">
        <v>48</v>
      </c>
      <c r="AH53" s="88"/>
      <c r="AI53" s="212"/>
    </row>
    <row r="54" spans="1:35" x14ac:dyDescent="0.25">
      <c r="A54" s="32" t="s">
        <v>63</v>
      </c>
      <c r="B54" s="68"/>
      <c r="C54" s="69">
        <v>13</v>
      </c>
      <c r="D54" s="69"/>
      <c r="E54" s="105"/>
      <c r="F54" s="68"/>
      <c r="G54" s="69">
        <v>2</v>
      </c>
      <c r="H54" s="69"/>
      <c r="I54" s="105"/>
      <c r="J54" s="68">
        <v>7</v>
      </c>
      <c r="K54" s="69">
        <v>15</v>
      </c>
      <c r="L54" s="69"/>
      <c r="M54" s="105"/>
      <c r="N54" s="68"/>
      <c r="O54" s="69">
        <v>1</v>
      </c>
      <c r="P54" s="69"/>
      <c r="Q54" s="105"/>
      <c r="R54" s="68">
        <v>17</v>
      </c>
      <c r="S54" s="69">
        <v>1</v>
      </c>
      <c r="T54" s="69"/>
      <c r="U54" s="105"/>
      <c r="V54" s="68"/>
      <c r="W54" s="69"/>
      <c r="X54" s="69"/>
      <c r="Y54" s="105"/>
      <c r="Z54" s="118">
        <f>SUM(B54:C54,J54:K54,R54:S54)</f>
        <v>53</v>
      </c>
      <c r="AA54" s="82">
        <f>SUM(F54:G54,N54:O54,V54:W54)</f>
        <v>3</v>
      </c>
      <c r="AB54" s="68">
        <f>SUM(B54,J54,R54)</f>
        <v>24</v>
      </c>
      <c r="AC54" s="69">
        <f>SUM(C54,K54,S54)</f>
        <v>29</v>
      </c>
      <c r="AD54" s="69"/>
      <c r="AE54" s="105"/>
      <c r="AF54" s="68">
        <f>SUM(F54,N54,V54)</f>
        <v>0</v>
      </c>
      <c r="AG54" s="69">
        <f>SUM(G54,O54,W54)</f>
        <v>3</v>
      </c>
      <c r="AH54" s="69"/>
      <c r="AI54" s="105"/>
    </row>
    <row r="55" spans="1:35" x14ac:dyDescent="0.25">
      <c r="A55" s="32" t="s">
        <v>64</v>
      </c>
      <c r="B55" s="46">
        <v>311</v>
      </c>
      <c r="C55" s="45">
        <v>75</v>
      </c>
      <c r="D55" s="45"/>
      <c r="E55" s="80"/>
      <c r="F55" s="46">
        <v>51</v>
      </c>
      <c r="G55" s="45">
        <v>7</v>
      </c>
      <c r="H55" s="45"/>
      <c r="I55" s="80"/>
      <c r="J55" s="46">
        <v>209</v>
      </c>
      <c r="K55" s="45">
        <v>93</v>
      </c>
      <c r="L55" s="45"/>
      <c r="M55" s="80"/>
      <c r="N55" s="46">
        <v>28</v>
      </c>
      <c r="O55" s="45">
        <v>2</v>
      </c>
      <c r="P55" s="45"/>
      <c r="Q55" s="80"/>
      <c r="R55" s="46">
        <v>181</v>
      </c>
      <c r="S55" s="45">
        <v>67</v>
      </c>
      <c r="T55" s="45"/>
      <c r="U55" s="80"/>
      <c r="V55" s="46">
        <v>34</v>
      </c>
      <c r="W55" s="45">
        <v>8</v>
      </c>
      <c r="X55" s="45"/>
      <c r="Y55" s="80"/>
      <c r="Z55" s="81">
        <f>SUM(B55:C55,J55:K55,R55:S55)</f>
        <v>936</v>
      </c>
      <c r="AA55" s="119">
        <f>SUM(F55:G55,N55:O55,V55:W55)</f>
        <v>130</v>
      </c>
      <c r="AB55" s="46">
        <f>SUM(B55,J55,R55)</f>
        <v>701</v>
      </c>
      <c r="AC55" s="45">
        <f>SUM(C55,K55,S55)</f>
        <v>235</v>
      </c>
      <c r="AD55" s="45"/>
      <c r="AE55" s="80"/>
      <c r="AF55" s="46">
        <f>SUM(F55,N55,V55)</f>
        <v>113</v>
      </c>
      <c r="AG55" s="45">
        <f>SUM(G55,O55,W55)</f>
        <v>17</v>
      </c>
      <c r="AH55" s="45"/>
      <c r="AI55" s="80"/>
    </row>
    <row r="56" spans="1:35" x14ac:dyDescent="0.25">
      <c r="A56" s="35" t="s">
        <v>83</v>
      </c>
      <c r="B56" s="46">
        <v>6</v>
      </c>
      <c r="C56" s="45"/>
      <c r="D56" s="45"/>
      <c r="E56" s="80"/>
      <c r="F56" s="46"/>
      <c r="G56" s="45"/>
      <c r="H56" s="45"/>
      <c r="I56" s="80"/>
      <c r="J56" s="46">
        <v>14</v>
      </c>
      <c r="K56" s="45"/>
      <c r="L56" s="45"/>
      <c r="M56" s="80"/>
      <c r="N56" s="46">
        <v>1</v>
      </c>
      <c r="O56" s="45"/>
      <c r="P56" s="45"/>
      <c r="Q56" s="80"/>
      <c r="R56" s="46">
        <v>18</v>
      </c>
      <c r="S56" s="45"/>
      <c r="T56" s="45"/>
      <c r="U56" s="80"/>
      <c r="V56" s="46"/>
      <c r="W56" s="45"/>
      <c r="X56" s="45"/>
      <c r="Y56" s="80"/>
      <c r="Z56" s="81">
        <f>SUM(B56,J56,R56)</f>
        <v>38</v>
      </c>
      <c r="AA56" s="119">
        <f>SUM(V56:W56,N56:O56,F56:G56)</f>
        <v>1</v>
      </c>
      <c r="AB56" s="46">
        <f>SUM(B56,J56,R56)</f>
        <v>38</v>
      </c>
      <c r="AC56" s="45"/>
      <c r="AD56" s="45"/>
      <c r="AE56" s="80"/>
      <c r="AF56" s="46">
        <f>SUM(F56,N56,V56)</f>
        <v>1</v>
      </c>
      <c r="AG56" s="45"/>
      <c r="AH56" s="45"/>
      <c r="AI56" s="80"/>
    </row>
    <row r="57" spans="1:35" x14ac:dyDescent="0.25">
      <c r="A57" s="32" t="s">
        <v>65</v>
      </c>
      <c r="B57" s="46">
        <v>15</v>
      </c>
      <c r="C57" s="45"/>
      <c r="D57" s="45"/>
      <c r="E57" s="80"/>
      <c r="F57" s="46"/>
      <c r="G57" s="45"/>
      <c r="H57" s="45"/>
      <c r="I57" s="80"/>
      <c r="J57" s="46">
        <v>6</v>
      </c>
      <c r="K57" s="45"/>
      <c r="L57" s="45"/>
      <c r="M57" s="80"/>
      <c r="N57" s="46">
        <v>1</v>
      </c>
      <c r="O57" s="45"/>
      <c r="P57" s="45"/>
      <c r="Q57" s="80"/>
      <c r="R57" s="46">
        <v>11</v>
      </c>
      <c r="S57" s="45"/>
      <c r="T57" s="45"/>
      <c r="U57" s="80"/>
      <c r="V57" s="46">
        <v>1</v>
      </c>
      <c r="W57" s="45"/>
      <c r="X57" s="45"/>
      <c r="Y57" s="80"/>
      <c r="Z57" s="81">
        <f>SUM(B57,J57,R57)</f>
        <v>32</v>
      </c>
      <c r="AA57" s="119">
        <f>SUM(N57:O57,V57:W57,F57:G57)</f>
        <v>2</v>
      </c>
      <c r="AB57" s="46">
        <f>SUM(B57,J57,R57)</f>
        <v>32</v>
      </c>
      <c r="AC57" s="45"/>
      <c r="AD57" s="45"/>
      <c r="AE57" s="80"/>
      <c r="AF57" s="46">
        <f>SUM(V57,N57,F57)</f>
        <v>2</v>
      </c>
      <c r="AG57" s="45"/>
      <c r="AH57" s="45"/>
      <c r="AI57" s="80"/>
    </row>
    <row r="58" spans="1:35" x14ac:dyDescent="0.25">
      <c r="A58" s="35" t="s">
        <v>83</v>
      </c>
      <c r="B58" s="46"/>
      <c r="C58" s="45"/>
      <c r="D58" s="45"/>
      <c r="E58" s="80"/>
      <c r="F58" s="46"/>
      <c r="G58" s="45"/>
      <c r="H58" s="45"/>
      <c r="I58" s="80"/>
      <c r="J58" s="106"/>
      <c r="K58" s="45"/>
      <c r="L58" s="45"/>
      <c r="M58" s="80"/>
      <c r="N58" s="46"/>
      <c r="O58" s="45"/>
      <c r="P58" s="45"/>
      <c r="Q58" s="80"/>
      <c r="R58" s="117"/>
      <c r="S58" s="45"/>
      <c r="T58" s="45"/>
      <c r="U58" s="80"/>
      <c r="V58" s="46"/>
      <c r="W58" s="45"/>
      <c r="X58" s="45"/>
      <c r="Y58" s="80"/>
      <c r="Z58" s="81"/>
      <c r="AA58" s="119"/>
      <c r="AB58" s="46"/>
      <c r="AC58" s="45"/>
      <c r="AD58" s="45"/>
      <c r="AE58" s="80"/>
      <c r="AF58" s="46"/>
      <c r="AG58" s="45"/>
      <c r="AH58" s="45"/>
      <c r="AI58" s="80"/>
    </row>
    <row r="59" spans="1:35" x14ac:dyDescent="0.25">
      <c r="A59" s="32" t="s">
        <v>66</v>
      </c>
      <c r="B59" s="46">
        <v>5</v>
      </c>
      <c r="C59" s="45">
        <v>48</v>
      </c>
      <c r="D59" s="45"/>
      <c r="E59" s="80"/>
      <c r="F59" s="46"/>
      <c r="G59" s="45">
        <v>1</v>
      </c>
      <c r="H59" s="45"/>
      <c r="I59" s="80"/>
      <c r="J59" s="46">
        <v>10</v>
      </c>
      <c r="K59" s="45">
        <v>49</v>
      </c>
      <c r="L59" s="45"/>
      <c r="M59" s="80"/>
      <c r="N59" s="46">
        <v>2</v>
      </c>
      <c r="O59" s="45">
        <v>1</v>
      </c>
      <c r="P59" s="45"/>
      <c r="Q59" s="80"/>
      <c r="R59" s="46">
        <v>7</v>
      </c>
      <c r="S59" s="45">
        <v>39</v>
      </c>
      <c r="T59" s="45"/>
      <c r="U59" s="80"/>
      <c r="V59" s="46"/>
      <c r="W59" s="45"/>
      <c r="X59" s="45"/>
      <c r="Y59" s="80"/>
      <c r="Z59" s="81">
        <f>SUM(B59:C59,J59,K59,R59,S59)</f>
        <v>158</v>
      </c>
      <c r="AA59" s="119">
        <f>SUM(V59:W59,N59:O59,H59,F59:G59)</f>
        <v>4</v>
      </c>
      <c r="AB59" s="46">
        <f>SUM(B59,J59,R59)</f>
        <v>22</v>
      </c>
      <c r="AC59" s="45">
        <f>SUM(C59,K59,S59)</f>
        <v>136</v>
      </c>
      <c r="AD59" s="45"/>
      <c r="AE59" s="80"/>
      <c r="AF59" s="46">
        <f>SUM(F59,N59,V59)</f>
        <v>2</v>
      </c>
      <c r="AG59" s="45">
        <f>SUM(G59,O59,W59)</f>
        <v>2</v>
      </c>
      <c r="AH59" s="45"/>
      <c r="AI59" s="80"/>
    </row>
    <row r="60" spans="1:35" x14ac:dyDescent="0.25">
      <c r="A60" s="35" t="s">
        <v>83</v>
      </c>
      <c r="B60" s="46"/>
      <c r="C60" s="45"/>
      <c r="D60" s="45"/>
      <c r="E60" s="80"/>
      <c r="F60" s="46"/>
      <c r="G60" s="45"/>
      <c r="H60" s="45"/>
      <c r="I60" s="80"/>
      <c r="J60" s="46"/>
      <c r="K60" s="45"/>
      <c r="L60" s="45"/>
      <c r="M60" s="80"/>
      <c r="N60" s="46"/>
      <c r="O60" s="45"/>
      <c r="P60" s="45"/>
      <c r="Q60" s="80"/>
      <c r="R60" s="46"/>
      <c r="S60" s="45"/>
      <c r="T60" s="45"/>
      <c r="U60" s="80"/>
      <c r="V60" s="46"/>
      <c r="W60" s="45"/>
      <c r="X60" s="45"/>
      <c r="Y60" s="80"/>
      <c r="Z60" s="81"/>
      <c r="AA60" s="119"/>
      <c r="AB60" s="46"/>
      <c r="AC60" s="45"/>
      <c r="AD60" s="45"/>
      <c r="AE60" s="80"/>
      <c r="AF60" s="46"/>
      <c r="AG60" s="45"/>
      <c r="AH60" s="45"/>
      <c r="AI60" s="80"/>
    </row>
    <row r="61" spans="1:35" x14ac:dyDescent="0.25">
      <c r="A61" s="32" t="s">
        <v>67</v>
      </c>
      <c r="B61" s="46"/>
      <c r="C61" s="45"/>
      <c r="D61" s="45"/>
      <c r="E61" s="80"/>
      <c r="F61" s="46"/>
      <c r="G61" s="45"/>
      <c r="H61" s="45"/>
      <c r="I61" s="80"/>
      <c r="J61" s="46"/>
      <c r="K61" s="45"/>
      <c r="L61" s="45"/>
      <c r="M61" s="80"/>
      <c r="N61" s="46"/>
      <c r="O61" s="45"/>
      <c r="P61" s="45"/>
      <c r="Q61" s="80"/>
      <c r="R61" s="46"/>
      <c r="S61" s="45"/>
      <c r="T61" s="45"/>
      <c r="U61" s="80"/>
      <c r="V61" s="46"/>
      <c r="W61" s="45"/>
      <c r="X61" s="45"/>
      <c r="Y61" s="80"/>
      <c r="Z61" s="81"/>
      <c r="AA61" s="119"/>
      <c r="AB61" s="46"/>
      <c r="AC61" s="45"/>
      <c r="AD61" s="45"/>
      <c r="AE61" s="80"/>
      <c r="AF61" s="46"/>
      <c r="AG61" s="45"/>
      <c r="AH61" s="45"/>
      <c r="AI61" s="80"/>
    </row>
    <row r="62" spans="1:35" ht="15.75" thickBot="1" x14ac:dyDescent="0.3">
      <c r="A62" s="107" t="s">
        <v>83</v>
      </c>
      <c r="B62" s="108"/>
      <c r="C62" s="109"/>
      <c r="D62" s="109"/>
      <c r="E62" s="110"/>
      <c r="F62" s="108"/>
      <c r="G62" s="109"/>
      <c r="H62" s="109"/>
      <c r="I62" s="110"/>
      <c r="J62" s="108"/>
      <c r="K62" s="109"/>
      <c r="L62" s="109"/>
      <c r="M62" s="110"/>
      <c r="N62" s="108"/>
      <c r="O62" s="109"/>
      <c r="P62" s="109"/>
      <c r="Q62" s="110"/>
      <c r="R62" s="108"/>
      <c r="S62" s="109"/>
      <c r="T62" s="109"/>
      <c r="U62" s="110"/>
      <c r="V62" s="108"/>
      <c r="W62" s="109"/>
      <c r="X62" s="109"/>
      <c r="Y62" s="110"/>
      <c r="Z62" s="120"/>
      <c r="AA62" s="121"/>
      <c r="AB62" s="108"/>
      <c r="AC62" s="109"/>
      <c r="AD62" s="109"/>
      <c r="AE62" s="110"/>
      <c r="AF62" s="108"/>
      <c r="AG62" s="109"/>
      <c r="AH62" s="109"/>
      <c r="AI62" s="110"/>
    </row>
    <row r="63" spans="1:35" x14ac:dyDescent="0.25">
      <c r="A63" s="224" t="s">
        <v>35</v>
      </c>
      <c r="B63" s="154">
        <f>SUM(B55:B59)</f>
        <v>337</v>
      </c>
      <c r="C63" s="111">
        <f>SUM(C54:C61)</f>
        <v>136</v>
      </c>
      <c r="D63" s="112"/>
      <c r="E63" s="113"/>
      <c r="F63" s="154">
        <f>SUM(F54:F62)</f>
        <v>51</v>
      </c>
      <c r="G63" s="112">
        <f>SUM(G54:G62)</f>
        <v>10</v>
      </c>
      <c r="H63" s="112"/>
      <c r="I63" s="113"/>
      <c r="J63" s="154">
        <f>SUM(J54:J60)</f>
        <v>246</v>
      </c>
      <c r="K63" s="115">
        <f>SUM(K54:K62)</f>
        <v>157</v>
      </c>
      <c r="L63" s="112"/>
      <c r="M63" s="116"/>
      <c r="N63" s="154">
        <f>SUM(N55:N59)</f>
        <v>32</v>
      </c>
      <c r="O63" s="89">
        <f>SUM(O54:O62)</f>
        <v>4</v>
      </c>
      <c r="P63" s="89"/>
      <c r="Q63" s="139"/>
      <c r="R63" s="152">
        <f>SUM(R54:R59)</f>
        <v>234</v>
      </c>
      <c r="S63" s="111">
        <f>SUM(S54:S62)</f>
        <v>107</v>
      </c>
      <c r="T63" s="112"/>
      <c r="U63" s="113"/>
      <c r="V63" s="152">
        <f>SUM(V55:V59)</f>
        <v>35</v>
      </c>
      <c r="W63" s="112">
        <f>SUM(W54:W61)</f>
        <v>8</v>
      </c>
      <c r="X63" s="112"/>
      <c r="Y63" s="113"/>
      <c r="Z63" s="225">
        <f>SUM(Z54:Z61)</f>
        <v>1217</v>
      </c>
      <c r="AA63" s="227">
        <f>SUM(AA54:AA59)</f>
        <v>140</v>
      </c>
      <c r="AB63" s="114">
        <f>SUM(AB54:AB62)</f>
        <v>817</v>
      </c>
      <c r="AC63" s="153">
        <f>SUM(AC54:AC59)</f>
        <v>400</v>
      </c>
      <c r="AD63" s="115"/>
      <c r="AE63" s="155"/>
      <c r="AF63" s="154">
        <f>SUM(AF54:AF60)</f>
        <v>118</v>
      </c>
      <c r="AG63" s="89">
        <f>SUM(AG54:AG62)</f>
        <v>22</v>
      </c>
      <c r="AH63" s="89"/>
      <c r="AI63" s="116"/>
    </row>
    <row r="64" spans="1:35" ht="15.75" thickBot="1" x14ac:dyDescent="0.3">
      <c r="A64" s="218"/>
      <c r="B64" s="218">
        <f>SUM(B63:C63)</f>
        <v>473</v>
      </c>
      <c r="C64" s="219"/>
      <c r="D64" s="219"/>
      <c r="E64" s="220"/>
      <c r="F64" s="218">
        <f>SUM(F63:G63)</f>
        <v>61</v>
      </c>
      <c r="G64" s="219"/>
      <c r="H64" s="219"/>
      <c r="I64" s="220"/>
      <c r="J64" s="218">
        <f>SUM(J63:K63)</f>
        <v>403</v>
      </c>
      <c r="K64" s="219"/>
      <c r="L64" s="219"/>
      <c r="M64" s="220"/>
      <c r="N64" s="218">
        <f>SUM(N63,O63)</f>
        <v>36</v>
      </c>
      <c r="O64" s="219"/>
      <c r="P64" s="219"/>
      <c r="Q64" s="220"/>
      <c r="R64" s="218">
        <f>SUM(R63:S63)</f>
        <v>341</v>
      </c>
      <c r="S64" s="219"/>
      <c r="T64" s="219"/>
      <c r="U64" s="220"/>
      <c r="V64" s="218">
        <f>SUM(V63:W63)</f>
        <v>43</v>
      </c>
      <c r="W64" s="219"/>
      <c r="X64" s="219"/>
      <c r="Y64" s="220"/>
      <c r="Z64" s="226"/>
      <c r="AA64" s="228"/>
      <c r="AB64" s="213">
        <f>SUM(AB63:AC63)</f>
        <v>1217</v>
      </c>
      <c r="AC64" s="214"/>
      <c r="AD64" s="214"/>
      <c r="AE64" s="215"/>
      <c r="AF64" s="213">
        <f>SUM(AF63:AG63)</f>
        <v>140</v>
      </c>
      <c r="AG64" s="214"/>
      <c r="AH64" s="214"/>
      <c r="AI64" s="215"/>
    </row>
    <row r="67" spans="1:35" ht="16.5" thickBot="1" x14ac:dyDescent="0.3">
      <c r="A67" s="221" t="s">
        <v>122</v>
      </c>
      <c r="B67" s="221"/>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row>
    <row r="68" spans="1:35" x14ac:dyDescent="0.25">
      <c r="A68" s="229" t="s">
        <v>41</v>
      </c>
      <c r="B68" s="233" t="s">
        <v>59</v>
      </c>
      <c r="C68" s="234"/>
      <c r="D68" s="234"/>
      <c r="E68" s="234"/>
      <c r="F68" s="234"/>
      <c r="G68" s="234"/>
      <c r="H68" s="234"/>
      <c r="I68" s="235"/>
      <c r="J68" s="236" t="s">
        <v>60</v>
      </c>
      <c r="K68" s="234"/>
      <c r="L68" s="234"/>
      <c r="M68" s="234"/>
      <c r="N68" s="234"/>
      <c r="O68" s="234"/>
      <c r="P68" s="234"/>
      <c r="Q68" s="235"/>
      <c r="R68" s="224" t="s">
        <v>61</v>
      </c>
      <c r="S68" s="237"/>
      <c r="T68" s="237"/>
      <c r="U68" s="237"/>
      <c r="V68" s="237"/>
      <c r="W68" s="237"/>
      <c r="X68" s="237"/>
      <c r="Y68" s="238"/>
      <c r="Z68" s="236" t="s">
        <v>123</v>
      </c>
      <c r="AA68" s="233"/>
      <c r="AB68" s="233"/>
      <c r="AC68" s="233"/>
      <c r="AD68" s="233"/>
      <c r="AE68" s="233"/>
      <c r="AF68" s="233"/>
      <c r="AG68" s="233"/>
      <c r="AH68" s="233"/>
      <c r="AI68" s="239"/>
    </row>
    <row r="69" spans="1:35" ht="15" customHeight="1" x14ac:dyDescent="0.25">
      <c r="A69" s="230"/>
      <c r="B69" s="197" t="s">
        <v>42</v>
      </c>
      <c r="C69" s="197"/>
      <c r="D69" s="197"/>
      <c r="E69" s="201"/>
      <c r="F69" s="200" t="s">
        <v>43</v>
      </c>
      <c r="G69" s="197"/>
      <c r="H69" s="197"/>
      <c r="I69" s="240"/>
      <c r="J69" s="204" t="s">
        <v>42</v>
      </c>
      <c r="K69" s="205"/>
      <c r="L69" s="205"/>
      <c r="M69" s="96"/>
      <c r="N69" s="216" t="s">
        <v>43</v>
      </c>
      <c r="O69" s="205"/>
      <c r="P69" s="205"/>
      <c r="Q69" s="217"/>
      <c r="R69" s="196" t="s">
        <v>42</v>
      </c>
      <c r="S69" s="197"/>
      <c r="T69" s="197"/>
      <c r="U69" s="201"/>
      <c r="V69" s="200" t="s">
        <v>43</v>
      </c>
      <c r="W69" s="197"/>
      <c r="X69" s="197"/>
      <c r="Y69" s="240"/>
      <c r="Z69" s="241" t="s">
        <v>44</v>
      </c>
      <c r="AA69" s="242" t="s">
        <v>45</v>
      </c>
      <c r="AB69" s="204" t="s">
        <v>42</v>
      </c>
      <c r="AC69" s="205"/>
      <c r="AD69" s="205"/>
      <c r="AE69" s="206"/>
      <c r="AF69" s="216" t="s">
        <v>43</v>
      </c>
      <c r="AG69" s="205"/>
      <c r="AH69" s="205"/>
      <c r="AI69" s="217"/>
    </row>
    <row r="70" spans="1:35" x14ac:dyDescent="0.25">
      <c r="A70" s="231"/>
      <c r="B70" s="197" t="s">
        <v>46</v>
      </c>
      <c r="C70" s="197"/>
      <c r="D70" s="201"/>
      <c r="E70" s="207" t="s">
        <v>36</v>
      </c>
      <c r="F70" s="200" t="s">
        <v>46</v>
      </c>
      <c r="G70" s="197"/>
      <c r="H70" s="201"/>
      <c r="I70" s="222" t="s">
        <v>36</v>
      </c>
      <c r="J70" s="204" t="s">
        <v>46</v>
      </c>
      <c r="K70" s="205"/>
      <c r="L70" s="205"/>
      <c r="M70" s="207" t="s">
        <v>36</v>
      </c>
      <c r="N70" s="216" t="s">
        <v>46</v>
      </c>
      <c r="O70" s="205"/>
      <c r="P70" s="205"/>
      <c r="Q70" s="211" t="s">
        <v>36</v>
      </c>
      <c r="R70" s="196" t="s">
        <v>46</v>
      </c>
      <c r="S70" s="197"/>
      <c r="T70" s="197"/>
      <c r="U70" s="198" t="s">
        <v>36</v>
      </c>
      <c r="V70" s="200" t="s">
        <v>46</v>
      </c>
      <c r="W70" s="197"/>
      <c r="X70" s="201"/>
      <c r="Y70" s="202" t="s">
        <v>36</v>
      </c>
      <c r="Z70" s="241"/>
      <c r="AA70" s="242"/>
      <c r="AB70" s="204" t="s">
        <v>46</v>
      </c>
      <c r="AC70" s="205"/>
      <c r="AD70" s="206"/>
      <c r="AE70" s="207" t="s">
        <v>36</v>
      </c>
      <c r="AF70" s="209" t="s">
        <v>46</v>
      </c>
      <c r="AG70" s="210"/>
      <c r="AH70" s="210"/>
      <c r="AI70" s="211" t="s">
        <v>36</v>
      </c>
    </row>
    <row r="71" spans="1:35" ht="15.75" thickBot="1" x14ac:dyDescent="0.3">
      <c r="A71" s="232"/>
      <c r="B71" s="71" t="s">
        <v>47</v>
      </c>
      <c r="C71" s="66" t="s">
        <v>48</v>
      </c>
      <c r="D71" s="67"/>
      <c r="E71" s="208"/>
      <c r="F71" s="70" t="s">
        <v>47</v>
      </c>
      <c r="G71" s="71" t="s">
        <v>48</v>
      </c>
      <c r="H71" s="71"/>
      <c r="I71" s="223"/>
      <c r="J71" s="73" t="s">
        <v>47</v>
      </c>
      <c r="K71" s="74" t="s">
        <v>48</v>
      </c>
      <c r="L71" s="75" t="s">
        <v>134</v>
      </c>
      <c r="M71" s="208"/>
      <c r="N71" s="66" t="s">
        <v>47</v>
      </c>
      <c r="O71" s="74" t="s">
        <v>48</v>
      </c>
      <c r="P71" s="75" t="s">
        <v>134</v>
      </c>
      <c r="Q71" s="212"/>
      <c r="R71" s="65" t="s">
        <v>47</v>
      </c>
      <c r="S71" s="71" t="s">
        <v>48</v>
      </c>
      <c r="T71" s="72" t="s">
        <v>134</v>
      </c>
      <c r="U71" s="199"/>
      <c r="V71" s="67" t="s">
        <v>47</v>
      </c>
      <c r="W71" s="76" t="s">
        <v>48</v>
      </c>
      <c r="X71" s="76" t="s">
        <v>134</v>
      </c>
      <c r="Y71" s="203"/>
      <c r="Z71" s="241"/>
      <c r="AA71" s="242"/>
      <c r="AB71" s="73" t="s">
        <v>47</v>
      </c>
      <c r="AC71" s="74" t="s">
        <v>48</v>
      </c>
      <c r="AD71" s="75" t="s">
        <v>134</v>
      </c>
      <c r="AE71" s="208"/>
      <c r="AF71" s="87" t="s">
        <v>47</v>
      </c>
      <c r="AG71" s="88" t="s">
        <v>48</v>
      </c>
      <c r="AH71" s="88" t="s">
        <v>134</v>
      </c>
      <c r="AI71" s="212"/>
    </row>
    <row r="72" spans="1:35" x14ac:dyDescent="0.25">
      <c r="A72" s="32" t="s">
        <v>63</v>
      </c>
      <c r="B72" s="68">
        <v>10</v>
      </c>
      <c r="C72" s="69">
        <v>5</v>
      </c>
      <c r="D72" s="69"/>
      <c r="E72" s="105"/>
      <c r="F72" s="68"/>
      <c r="G72" s="69"/>
      <c r="H72" s="69"/>
      <c r="I72" s="105"/>
      <c r="J72" s="68">
        <v>4</v>
      </c>
      <c r="K72" s="69">
        <v>1</v>
      </c>
      <c r="L72" s="69"/>
      <c r="M72" s="105"/>
      <c r="N72" s="68">
        <v>1</v>
      </c>
      <c r="O72" s="69"/>
      <c r="P72" s="69"/>
      <c r="Q72" s="105"/>
      <c r="R72" s="68">
        <v>7</v>
      </c>
      <c r="S72" s="69">
        <v>6</v>
      </c>
      <c r="T72" s="69"/>
      <c r="U72" s="105"/>
      <c r="V72" s="68"/>
      <c r="W72" s="69"/>
      <c r="X72" s="69"/>
      <c r="Y72" s="105"/>
      <c r="Z72" s="118">
        <f>SUM(B72,C72,J72,K72,R72,S72)</f>
        <v>33</v>
      </c>
      <c r="AA72" s="82">
        <v>1</v>
      </c>
      <c r="AB72" s="68">
        <f>SUM(B72,J72,R72)</f>
        <v>21</v>
      </c>
      <c r="AC72" s="69">
        <v>12</v>
      </c>
      <c r="AD72" s="69"/>
      <c r="AE72" s="105"/>
      <c r="AF72" s="68">
        <v>1</v>
      </c>
      <c r="AG72" s="69"/>
      <c r="AH72" s="69"/>
      <c r="AI72" s="105"/>
    </row>
    <row r="73" spans="1:35" x14ac:dyDescent="0.25">
      <c r="A73" s="32" t="s">
        <v>64</v>
      </c>
      <c r="B73" s="46">
        <v>213</v>
      </c>
      <c r="C73" s="45">
        <v>41</v>
      </c>
      <c r="D73" s="45"/>
      <c r="E73" s="80"/>
      <c r="F73" s="46">
        <v>34</v>
      </c>
      <c r="G73" s="45">
        <v>2</v>
      </c>
      <c r="H73" s="45"/>
      <c r="I73" s="80"/>
      <c r="J73" s="46">
        <v>125</v>
      </c>
      <c r="K73" s="45">
        <v>91</v>
      </c>
      <c r="L73" s="45"/>
      <c r="M73" s="80"/>
      <c r="N73" s="46">
        <v>25</v>
      </c>
      <c r="O73" s="45">
        <v>2</v>
      </c>
      <c r="P73" s="45"/>
      <c r="Q73" s="80"/>
      <c r="R73" s="46">
        <v>41</v>
      </c>
      <c r="S73" s="45">
        <v>404</v>
      </c>
      <c r="T73" s="45"/>
      <c r="U73" s="80"/>
      <c r="V73" s="46">
        <v>13</v>
      </c>
      <c r="W73" s="45">
        <v>4</v>
      </c>
      <c r="X73" s="45"/>
      <c r="Y73" s="80"/>
      <c r="Z73" s="81">
        <f>SUM(S73,R73,K73,J73,C73,B73)</f>
        <v>915</v>
      </c>
      <c r="AA73" s="119">
        <f>SUM(W73,V73,O73,N73,G73,F73)</f>
        <v>80</v>
      </c>
      <c r="AB73" s="46">
        <f>SUM(B73,J73,R73)</f>
        <v>379</v>
      </c>
      <c r="AC73" s="45">
        <f>SUM(S73,K73,C73)</f>
        <v>536</v>
      </c>
      <c r="AD73" s="45"/>
      <c r="AE73" s="80"/>
      <c r="AF73" s="46">
        <f>SUM(V73,N73,F73)</f>
        <v>72</v>
      </c>
      <c r="AG73" s="45">
        <v>8</v>
      </c>
      <c r="AH73" s="45"/>
      <c r="AI73" s="80"/>
    </row>
    <row r="74" spans="1:35" x14ac:dyDescent="0.25">
      <c r="A74" s="35" t="s">
        <v>83</v>
      </c>
      <c r="B74" s="46">
        <v>7</v>
      </c>
      <c r="C74" s="45"/>
      <c r="D74" s="45"/>
      <c r="E74" s="80"/>
      <c r="F74" s="46"/>
      <c r="G74" s="45"/>
      <c r="H74" s="45"/>
      <c r="I74" s="80"/>
      <c r="J74" s="46">
        <v>5</v>
      </c>
      <c r="K74" s="45"/>
      <c r="L74" s="45"/>
      <c r="M74" s="80"/>
      <c r="N74" s="46"/>
      <c r="O74" s="45"/>
      <c r="P74" s="45"/>
      <c r="Q74" s="80"/>
      <c r="R74" s="46"/>
      <c r="S74" s="45"/>
      <c r="T74" s="45"/>
      <c r="U74" s="80"/>
      <c r="V74" s="46"/>
      <c r="W74" s="45"/>
      <c r="X74" s="45"/>
      <c r="Y74" s="80"/>
      <c r="Z74" s="81">
        <v>12</v>
      </c>
      <c r="AA74" s="119"/>
      <c r="AB74" s="46">
        <f>SUM(J74,B74)</f>
        <v>12</v>
      </c>
      <c r="AC74" s="45"/>
      <c r="AD74" s="45"/>
      <c r="AE74" s="80"/>
      <c r="AF74" s="46"/>
      <c r="AG74" s="45"/>
      <c r="AH74" s="45"/>
      <c r="AI74" s="80"/>
    </row>
    <row r="75" spans="1:35" x14ac:dyDescent="0.25">
      <c r="A75" s="32" t="s">
        <v>65</v>
      </c>
      <c r="B75" s="46">
        <v>6</v>
      </c>
      <c r="C75" s="45">
        <v>13</v>
      </c>
      <c r="D75" s="45"/>
      <c r="E75" s="80"/>
      <c r="F75" s="46"/>
      <c r="G75" s="45"/>
      <c r="H75" s="45"/>
      <c r="I75" s="80"/>
      <c r="J75" s="46">
        <v>9</v>
      </c>
      <c r="K75" s="45">
        <v>8</v>
      </c>
      <c r="L75" s="45"/>
      <c r="M75" s="80"/>
      <c r="N75" s="46"/>
      <c r="O75" s="45"/>
      <c r="P75" s="45"/>
      <c r="Q75" s="80"/>
      <c r="R75" s="46">
        <v>5</v>
      </c>
      <c r="S75" s="45">
        <v>114</v>
      </c>
      <c r="T75" s="45"/>
      <c r="U75" s="80"/>
      <c r="V75" s="46"/>
      <c r="W75" s="45"/>
      <c r="X75" s="45"/>
      <c r="Y75" s="80"/>
      <c r="Z75" s="81">
        <f>SUM(B75,C75,J75,K75,R75,S75)</f>
        <v>155</v>
      </c>
      <c r="AA75" s="119"/>
      <c r="AB75" s="46">
        <f>SUM(B75,J75,R75)</f>
        <v>20</v>
      </c>
      <c r="AC75" s="45">
        <f>SUM(S75,K75,C75)</f>
        <v>135</v>
      </c>
      <c r="AD75" s="45"/>
      <c r="AE75" s="80"/>
      <c r="AF75" s="46"/>
      <c r="AG75" s="45"/>
      <c r="AH75" s="45"/>
      <c r="AI75" s="80"/>
    </row>
    <row r="76" spans="1:35" x14ac:dyDescent="0.25">
      <c r="A76" s="35" t="s">
        <v>83</v>
      </c>
      <c r="B76" s="46"/>
      <c r="C76" s="45"/>
      <c r="D76" s="45"/>
      <c r="E76" s="80"/>
      <c r="F76" s="46"/>
      <c r="G76" s="45"/>
      <c r="H76" s="45"/>
      <c r="I76" s="80"/>
      <c r="J76" s="106"/>
      <c r="K76" s="45"/>
      <c r="L76" s="45"/>
      <c r="M76" s="80"/>
      <c r="N76" s="46"/>
      <c r="O76" s="45"/>
      <c r="P76" s="45"/>
      <c r="Q76" s="80"/>
      <c r="R76" s="117"/>
      <c r="S76" s="45"/>
      <c r="T76" s="45"/>
      <c r="U76" s="80"/>
      <c r="V76" s="46"/>
      <c r="W76" s="45"/>
      <c r="X76" s="45"/>
      <c r="Y76" s="80"/>
      <c r="Z76" s="81"/>
      <c r="AA76" s="119"/>
      <c r="AB76" s="46"/>
      <c r="AC76" s="45"/>
      <c r="AD76" s="45"/>
      <c r="AE76" s="80"/>
      <c r="AF76" s="46"/>
      <c r="AG76" s="45"/>
      <c r="AH76" s="45"/>
      <c r="AI76" s="80"/>
    </row>
    <row r="77" spans="1:35" x14ac:dyDescent="0.25">
      <c r="A77" s="32" t="s">
        <v>66</v>
      </c>
      <c r="B77" s="46">
        <v>4</v>
      </c>
      <c r="C77" s="45">
        <v>21</v>
      </c>
      <c r="D77" s="45"/>
      <c r="E77" s="80"/>
      <c r="F77" s="46"/>
      <c r="G77" s="45">
        <v>1</v>
      </c>
      <c r="H77" s="45"/>
      <c r="I77" s="80"/>
      <c r="J77" s="46">
        <v>7</v>
      </c>
      <c r="K77" s="45">
        <v>8</v>
      </c>
      <c r="L77" s="45"/>
      <c r="M77" s="80"/>
      <c r="N77" s="46"/>
      <c r="O77" s="45"/>
      <c r="P77" s="45"/>
      <c r="Q77" s="80"/>
      <c r="R77" s="46">
        <v>11</v>
      </c>
      <c r="S77" s="45">
        <v>5</v>
      </c>
      <c r="T77" s="45"/>
      <c r="U77" s="80"/>
      <c r="V77" s="46">
        <v>4</v>
      </c>
      <c r="W77" s="45"/>
      <c r="X77" s="45"/>
      <c r="Y77" s="80"/>
      <c r="Z77" s="81">
        <f>SUM(S77,R77,K77,J77,C77,B77)</f>
        <v>56</v>
      </c>
      <c r="AA77" s="119">
        <v>5</v>
      </c>
      <c r="AB77" s="46">
        <f>SUM(R77,J77,B77)</f>
        <v>22</v>
      </c>
      <c r="AC77" s="45">
        <f>SUM(S77,K77,C77)</f>
        <v>34</v>
      </c>
      <c r="AD77" s="45"/>
      <c r="AE77" s="80"/>
      <c r="AF77" s="46">
        <v>4</v>
      </c>
      <c r="AG77" s="45">
        <v>1</v>
      </c>
      <c r="AH77" s="45"/>
      <c r="AI77" s="80"/>
    </row>
    <row r="78" spans="1:35" x14ac:dyDescent="0.25">
      <c r="A78" s="35" t="s">
        <v>83</v>
      </c>
      <c r="B78" s="46"/>
      <c r="C78" s="45"/>
      <c r="D78" s="45"/>
      <c r="E78" s="80"/>
      <c r="F78" s="46"/>
      <c r="G78" s="45"/>
      <c r="H78" s="45"/>
      <c r="I78" s="80"/>
      <c r="J78" s="46"/>
      <c r="K78" s="45"/>
      <c r="L78" s="45"/>
      <c r="M78" s="80"/>
      <c r="N78" s="46"/>
      <c r="O78" s="45"/>
      <c r="P78" s="45"/>
      <c r="Q78" s="80"/>
      <c r="R78" s="46"/>
      <c r="S78" s="45"/>
      <c r="T78" s="45"/>
      <c r="U78" s="80"/>
      <c r="V78" s="46"/>
      <c r="W78" s="45"/>
      <c r="X78" s="45"/>
      <c r="Y78" s="80"/>
      <c r="Z78" s="81"/>
      <c r="AA78" s="119"/>
      <c r="AB78" s="46"/>
      <c r="AC78" s="45"/>
      <c r="AD78" s="45"/>
      <c r="AE78" s="80"/>
      <c r="AF78" s="46"/>
      <c r="AG78" s="45"/>
      <c r="AH78" s="45"/>
      <c r="AI78" s="80"/>
    </row>
    <row r="79" spans="1:35" x14ac:dyDescent="0.25">
      <c r="A79" s="32" t="s">
        <v>67</v>
      </c>
      <c r="B79" s="46"/>
      <c r="C79" s="45"/>
      <c r="D79" s="45"/>
      <c r="E79" s="80"/>
      <c r="F79" s="46"/>
      <c r="G79" s="45"/>
      <c r="H79" s="45"/>
      <c r="I79" s="80"/>
      <c r="J79" s="46"/>
      <c r="K79" s="45"/>
      <c r="L79" s="45"/>
      <c r="M79" s="80"/>
      <c r="N79" s="46"/>
      <c r="O79" s="45"/>
      <c r="P79" s="45"/>
      <c r="Q79" s="80"/>
      <c r="R79" s="46"/>
      <c r="S79" s="45"/>
      <c r="T79" s="45"/>
      <c r="U79" s="80"/>
      <c r="V79" s="46"/>
      <c r="W79" s="45"/>
      <c r="X79" s="45"/>
      <c r="Y79" s="80"/>
      <c r="Z79" s="81"/>
      <c r="AA79" s="119"/>
      <c r="AB79" s="46"/>
      <c r="AC79" s="45"/>
      <c r="AD79" s="45"/>
      <c r="AE79" s="80"/>
      <c r="AF79" s="46"/>
      <c r="AG79" s="45"/>
      <c r="AH79" s="45"/>
      <c r="AI79" s="80"/>
    </row>
    <row r="80" spans="1:35" ht="15.75" thickBot="1" x14ac:dyDescent="0.3">
      <c r="A80" s="107" t="s">
        <v>83</v>
      </c>
      <c r="B80" s="108"/>
      <c r="C80" s="109"/>
      <c r="D80" s="109"/>
      <c r="E80" s="110"/>
      <c r="F80" s="108"/>
      <c r="G80" s="109"/>
      <c r="H80" s="109"/>
      <c r="I80" s="110"/>
      <c r="J80" s="108"/>
      <c r="K80" s="109"/>
      <c r="L80" s="109"/>
      <c r="M80" s="110"/>
      <c r="N80" s="108"/>
      <c r="O80" s="109"/>
      <c r="P80" s="109"/>
      <c r="Q80" s="110"/>
      <c r="R80" s="108"/>
      <c r="S80" s="109"/>
      <c r="T80" s="109"/>
      <c r="U80" s="110"/>
      <c r="V80" s="108"/>
      <c r="W80" s="109"/>
      <c r="X80" s="109"/>
      <c r="Y80" s="110"/>
      <c r="Z80" s="120"/>
      <c r="AA80" s="121"/>
      <c r="AB80" s="108"/>
      <c r="AC80" s="109"/>
      <c r="AD80" s="109"/>
      <c r="AE80" s="110"/>
      <c r="AF80" s="108"/>
      <c r="AG80" s="109"/>
      <c r="AH80" s="109"/>
      <c r="AI80" s="110"/>
    </row>
    <row r="81" spans="1:35" x14ac:dyDescent="0.25">
      <c r="A81" s="224" t="s">
        <v>35</v>
      </c>
      <c r="B81" s="154">
        <f>SUM(B72:B77)</f>
        <v>240</v>
      </c>
      <c r="C81" s="115">
        <f>SUM(C72:C79)</f>
        <v>80</v>
      </c>
      <c r="D81" s="89"/>
      <c r="E81" s="116"/>
      <c r="F81" s="154">
        <f>SUM(F72:F80)</f>
        <v>34</v>
      </c>
      <c r="G81" s="89">
        <f>SUM(G72:G80)</f>
        <v>3</v>
      </c>
      <c r="H81" s="89"/>
      <c r="I81" s="116"/>
      <c r="J81" s="154">
        <f>SUM(J72:J78)</f>
        <v>150</v>
      </c>
      <c r="K81" s="115">
        <f>SUM(K72:K80)</f>
        <v>108</v>
      </c>
      <c r="L81" s="89"/>
      <c r="M81" s="116"/>
      <c r="N81" s="154">
        <f>SUM(N72:N80)</f>
        <v>26</v>
      </c>
      <c r="O81" s="89">
        <f>SUM(O72:O80)</f>
        <v>2</v>
      </c>
      <c r="P81" s="89"/>
      <c r="Q81" s="139"/>
      <c r="R81" s="154">
        <f>SUM(R72:R78)</f>
        <v>64</v>
      </c>
      <c r="S81" s="115">
        <f>SUM(S72:S80)</f>
        <v>529</v>
      </c>
      <c r="T81" s="89"/>
      <c r="U81" s="116"/>
      <c r="V81" s="154">
        <f>SUM(V73:V77)</f>
        <v>17</v>
      </c>
      <c r="W81" s="89">
        <f>SUM(W72:W79)</f>
        <v>4</v>
      </c>
      <c r="X81" s="89"/>
      <c r="Y81" s="116"/>
      <c r="Z81" s="225">
        <f>SUM(Z72:Z80)</f>
        <v>1171</v>
      </c>
      <c r="AA81" s="227">
        <f>SUM(AA72:AA77)</f>
        <v>86</v>
      </c>
      <c r="AB81" s="114">
        <f>SUM(AB72:AB77)</f>
        <v>454</v>
      </c>
      <c r="AC81" s="153">
        <f>SUM(AC72:AC77)</f>
        <v>717</v>
      </c>
      <c r="AD81" s="115">
        <v>0</v>
      </c>
      <c r="AE81" s="155"/>
      <c r="AF81" s="154">
        <f>SUM(AF72:AF78)</f>
        <v>77</v>
      </c>
      <c r="AG81" s="89">
        <f>SUM(AG72:AG80)</f>
        <v>9</v>
      </c>
      <c r="AH81" s="89">
        <v>0</v>
      </c>
      <c r="AI81" s="116"/>
    </row>
    <row r="82" spans="1:35" ht="15.75" thickBot="1" x14ac:dyDescent="0.3">
      <c r="A82" s="218"/>
      <c r="B82" s="213">
        <f>SUM(B81:C81)</f>
        <v>320</v>
      </c>
      <c r="C82" s="214"/>
      <c r="D82" s="214"/>
      <c r="E82" s="215"/>
      <c r="F82" s="213">
        <f>SUM(F81:G81)</f>
        <v>37</v>
      </c>
      <c r="G82" s="214"/>
      <c r="H82" s="214"/>
      <c r="I82" s="215"/>
      <c r="J82" s="213">
        <f>SUM(J81:K81)</f>
        <v>258</v>
      </c>
      <c r="K82" s="214"/>
      <c r="L82" s="214"/>
      <c r="M82" s="215"/>
      <c r="N82" s="213">
        <f>SUM(N81,O81)</f>
        <v>28</v>
      </c>
      <c r="O82" s="214"/>
      <c r="P82" s="214"/>
      <c r="Q82" s="215"/>
      <c r="R82" s="213">
        <f>SUM(R81:S81)</f>
        <v>593</v>
      </c>
      <c r="S82" s="214"/>
      <c r="T82" s="214"/>
      <c r="U82" s="215"/>
      <c r="V82" s="213">
        <f>SUM(V81:W81)</f>
        <v>21</v>
      </c>
      <c r="W82" s="214"/>
      <c r="X82" s="214"/>
      <c r="Y82" s="215"/>
      <c r="Z82" s="226"/>
      <c r="AA82" s="228"/>
      <c r="AB82" s="213">
        <f>SUM(AB81:AC81)</f>
        <v>1171</v>
      </c>
      <c r="AC82" s="214"/>
      <c r="AD82" s="214"/>
      <c r="AE82" s="215"/>
      <c r="AF82" s="213">
        <f>SUM(AF81:AG81)</f>
        <v>86</v>
      </c>
      <c r="AG82" s="214"/>
      <c r="AH82" s="214"/>
      <c r="AI82" s="215"/>
    </row>
  </sheetData>
  <mergeCells count="188">
    <mergeCell ref="N15:Q15"/>
    <mergeCell ref="R15:U15"/>
    <mergeCell ref="V15:Y15"/>
    <mergeCell ref="N16:P16"/>
    <mergeCell ref="Q16:Q17"/>
    <mergeCell ref="V16:X16"/>
    <mergeCell ref="Y16:Y17"/>
    <mergeCell ref="M16:M17"/>
    <mergeCell ref="R16:T16"/>
    <mergeCell ref="U16:U17"/>
    <mergeCell ref="A27:A28"/>
    <mergeCell ref="Z27:Z28"/>
    <mergeCell ref="B6:I6"/>
    <mergeCell ref="L6:O6"/>
    <mergeCell ref="S6:AA6"/>
    <mergeCell ref="B7:I7"/>
    <mergeCell ref="L7:O7"/>
    <mergeCell ref="S7:AA7"/>
    <mergeCell ref="A1:AI1"/>
    <mergeCell ref="A2:AI2"/>
    <mergeCell ref="A3:AI3"/>
    <mergeCell ref="A4:AI4"/>
    <mergeCell ref="B5:I5"/>
    <mergeCell ref="L5:O5"/>
    <mergeCell ref="S5:AA5"/>
    <mergeCell ref="AA27:AA28"/>
    <mergeCell ref="B28:E28"/>
    <mergeCell ref="F28:I28"/>
    <mergeCell ref="N28:Q28"/>
    <mergeCell ref="R28:U28"/>
    <mergeCell ref="V28:Y28"/>
    <mergeCell ref="J28:M28"/>
    <mergeCell ref="AB28:AE28"/>
    <mergeCell ref="AF28:AI28"/>
    <mergeCell ref="A9:AI9"/>
    <mergeCell ref="A11:AI11"/>
    <mergeCell ref="A13:AI13"/>
    <mergeCell ref="A14:A17"/>
    <mergeCell ref="B14:I14"/>
    <mergeCell ref="J14:Q14"/>
    <mergeCell ref="R14:Y14"/>
    <mergeCell ref="Z14:AI14"/>
    <mergeCell ref="B15:E15"/>
    <mergeCell ref="F15:I15"/>
    <mergeCell ref="B16:D16"/>
    <mergeCell ref="E16:E17"/>
    <mergeCell ref="Z15:Z17"/>
    <mergeCell ref="J16:L16"/>
    <mergeCell ref="J15:L15"/>
    <mergeCell ref="AB16:AD16"/>
    <mergeCell ref="AI16:AI17"/>
    <mergeCell ref="AF16:AH16"/>
    <mergeCell ref="AB15:AE15"/>
    <mergeCell ref="AF15:AI15"/>
    <mergeCell ref="AA15:AA17"/>
    <mergeCell ref="AE16:AE17"/>
    <mergeCell ref="F16:H16"/>
    <mergeCell ref="I16:I17"/>
    <mergeCell ref="AB34:AD34"/>
    <mergeCell ref="AE34:AE35"/>
    <mergeCell ref="AF34:AH34"/>
    <mergeCell ref="AI34:AI35"/>
    <mergeCell ref="N34:P34"/>
    <mergeCell ref="Q34:Q35"/>
    <mergeCell ref="R34:T34"/>
    <mergeCell ref="U34:U35"/>
    <mergeCell ref="J33:L33"/>
    <mergeCell ref="M34:M35"/>
    <mergeCell ref="A45:A46"/>
    <mergeCell ref="Z45:Z46"/>
    <mergeCell ref="AA45:AA46"/>
    <mergeCell ref="B46:E46"/>
    <mergeCell ref="F46:I46"/>
    <mergeCell ref="J46:M46"/>
    <mergeCell ref="N46:Q46"/>
    <mergeCell ref="V34:X34"/>
    <mergeCell ref="A31:AI31"/>
    <mergeCell ref="A32:A35"/>
    <mergeCell ref="B32:I32"/>
    <mergeCell ref="J32:Q32"/>
    <mergeCell ref="R32:Y32"/>
    <mergeCell ref="Z32:AI32"/>
    <mergeCell ref="B33:E33"/>
    <mergeCell ref="F33:I33"/>
    <mergeCell ref="N33:Q33"/>
    <mergeCell ref="R33:U33"/>
    <mergeCell ref="V33:Y33"/>
    <mergeCell ref="Z33:Z35"/>
    <mergeCell ref="AA33:AA35"/>
    <mergeCell ref="AB33:AE33"/>
    <mergeCell ref="AF33:AI33"/>
    <mergeCell ref="Y34:Y35"/>
    <mergeCell ref="B51:E51"/>
    <mergeCell ref="F51:I51"/>
    <mergeCell ref="J51:L51"/>
    <mergeCell ref="N51:Q51"/>
    <mergeCell ref="R51:U51"/>
    <mergeCell ref="V51:Y51"/>
    <mergeCell ref="Z51:Z53"/>
    <mergeCell ref="AA51:AA53"/>
    <mergeCell ref="AB51:AE51"/>
    <mergeCell ref="B52:D52"/>
    <mergeCell ref="E52:E53"/>
    <mergeCell ref="F52:H52"/>
    <mergeCell ref="I52:I53"/>
    <mergeCell ref="J52:L52"/>
    <mergeCell ref="M52:M53"/>
    <mergeCell ref="N70:P70"/>
    <mergeCell ref="Q70:Q71"/>
    <mergeCell ref="A50:A53"/>
    <mergeCell ref="B50:I50"/>
    <mergeCell ref="J50:Q50"/>
    <mergeCell ref="R50:Y50"/>
    <mergeCell ref="V64:Y64"/>
    <mergeCell ref="Y52:Y53"/>
    <mergeCell ref="AB52:AD52"/>
    <mergeCell ref="N52:P52"/>
    <mergeCell ref="Q52:Q53"/>
    <mergeCell ref="R52:T52"/>
    <mergeCell ref="U52:U53"/>
    <mergeCell ref="V52:X52"/>
    <mergeCell ref="AB64:AE64"/>
    <mergeCell ref="A63:A64"/>
    <mergeCell ref="Z63:Z64"/>
    <mergeCell ref="AA63:AA64"/>
    <mergeCell ref="B64:E64"/>
    <mergeCell ref="F64:I64"/>
    <mergeCell ref="J64:M64"/>
    <mergeCell ref="N64:Q64"/>
    <mergeCell ref="R64:U64"/>
    <mergeCell ref="Z50:AI50"/>
    <mergeCell ref="AB82:AE82"/>
    <mergeCell ref="AF82:AI82"/>
    <mergeCell ref="A67:AI67"/>
    <mergeCell ref="A68:A71"/>
    <mergeCell ref="B68:I68"/>
    <mergeCell ref="J68:Q68"/>
    <mergeCell ref="R68:Y68"/>
    <mergeCell ref="Z68:AI68"/>
    <mergeCell ref="B69:E69"/>
    <mergeCell ref="F69:I69"/>
    <mergeCell ref="J69:L69"/>
    <mergeCell ref="N69:Q69"/>
    <mergeCell ref="R69:U69"/>
    <mergeCell ref="V69:Y69"/>
    <mergeCell ref="Z69:Z71"/>
    <mergeCell ref="AA69:AA71"/>
    <mergeCell ref="AB69:AE69"/>
    <mergeCell ref="AF69:AI69"/>
    <mergeCell ref="B70:D70"/>
    <mergeCell ref="E70:E71"/>
    <mergeCell ref="F70:H70"/>
    <mergeCell ref="I70:I71"/>
    <mergeCell ref="J70:L70"/>
    <mergeCell ref="M70:M71"/>
    <mergeCell ref="A81:A82"/>
    <mergeCell ref="Z81:Z82"/>
    <mergeCell ref="AA81:AA82"/>
    <mergeCell ref="B82:E82"/>
    <mergeCell ref="F82:I82"/>
    <mergeCell ref="J82:M82"/>
    <mergeCell ref="N82:Q82"/>
    <mergeCell ref="R82:U82"/>
    <mergeCell ref="V82:Y82"/>
    <mergeCell ref="AD10:AI10"/>
    <mergeCell ref="R70:T70"/>
    <mergeCell ref="U70:U71"/>
    <mergeCell ref="V70:X70"/>
    <mergeCell ref="Y70:Y71"/>
    <mergeCell ref="AB70:AD70"/>
    <mergeCell ref="AE70:AE71"/>
    <mergeCell ref="AF70:AH70"/>
    <mergeCell ref="AI70:AI71"/>
    <mergeCell ref="AE52:AE53"/>
    <mergeCell ref="AF52:AH52"/>
    <mergeCell ref="AF64:AI64"/>
    <mergeCell ref="AF51:AI51"/>
    <mergeCell ref="AI52:AI53"/>
    <mergeCell ref="R46:U46"/>
    <mergeCell ref="V46:Y46"/>
    <mergeCell ref="AB46:AE46"/>
    <mergeCell ref="AF46:AI46"/>
    <mergeCell ref="A49:AI49"/>
    <mergeCell ref="B34:D34"/>
    <mergeCell ref="E34:E35"/>
    <mergeCell ref="F34:H34"/>
    <mergeCell ref="I34:I35"/>
    <mergeCell ref="J34:L34"/>
  </mergeCells>
  <hyperlinks>
    <hyperlink ref="S6" r:id="rId1"/>
    <hyperlink ref="S5" r:id="rId2"/>
    <hyperlink ref="S7"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9"/>
  <sheetViews>
    <sheetView topLeftCell="A74" zoomScale="90" zoomScaleNormal="90" workbookViewId="0">
      <selection activeCell="AK82" sqref="AK82"/>
    </sheetView>
  </sheetViews>
  <sheetFormatPr defaultRowHeight="15" x14ac:dyDescent="0.25"/>
  <cols>
    <col min="1" max="1" width="22.140625" customWidth="1"/>
    <col min="2" max="2" width="34.140625" customWidth="1"/>
    <col min="3" max="23" width="5.7109375" customWidth="1"/>
    <col min="24" max="24" width="6.5703125" customWidth="1"/>
    <col min="25" max="33" width="5.7109375" customWidth="1"/>
  </cols>
  <sheetData>
    <row r="1" spans="1:33" ht="18.75" x14ac:dyDescent="0.25">
      <c r="A1" s="249" t="s">
        <v>0</v>
      </c>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row>
    <row r="2" spans="1:33" ht="18.75" x14ac:dyDescent="0.25">
      <c r="A2" s="250" t="s">
        <v>1</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row>
    <row r="3" spans="1:33" ht="18.75" x14ac:dyDescent="0.25">
      <c r="A3" s="251" t="s">
        <v>133</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row>
    <row r="4" spans="1:33" ht="60.75" customHeight="1" x14ac:dyDescent="0.25">
      <c r="A4" s="285" t="s">
        <v>2</v>
      </c>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row>
    <row r="5" spans="1:33" x14ac:dyDescent="0.25">
      <c r="B5" s="1"/>
      <c r="C5" s="2"/>
      <c r="D5" s="2"/>
      <c r="G5" s="253" t="s">
        <v>3</v>
      </c>
      <c r="H5" s="253"/>
      <c r="I5" s="253"/>
      <c r="J5" s="253"/>
      <c r="K5" s="253"/>
      <c r="L5" s="286" t="s">
        <v>4</v>
      </c>
      <c r="M5" s="286"/>
      <c r="N5" s="286"/>
      <c r="O5" s="3"/>
      <c r="Q5" s="254" t="s">
        <v>5</v>
      </c>
      <c r="R5" s="254"/>
      <c r="S5" s="254"/>
      <c r="T5" s="254"/>
      <c r="U5" s="254"/>
      <c r="V5" s="254"/>
      <c r="W5" s="254"/>
    </row>
    <row r="6" spans="1:33" x14ac:dyDescent="0.25">
      <c r="B6" s="1"/>
      <c r="C6" s="2"/>
      <c r="D6" s="2"/>
      <c r="G6" s="245" t="s">
        <v>6</v>
      </c>
      <c r="H6" s="245"/>
      <c r="I6" s="245"/>
      <c r="J6" s="245"/>
      <c r="K6" s="245"/>
      <c r="L6" s="287" t="s">
        <v>7</v>
      </c>
      <c r="M6" s="287"/>
      <c r="N6" s="287"/>
      <c r="O6" s="2"/>
      <c r="P6" s="2"/>
      <c r="Q6" s="246" t="s">
        <v>8</v>
      </c>
      <c r="R6" s="246"/>
      <c r="S6" s="246"/>
      <c r="T6" s="246"/>
      <c r="U6" s="246"/>
      <c r="V6" s="246"/>
      <c r="W6" s="246"/>
    </row>
    <row r="7" spans="1:33" x14ac:dyDescent="0.25">
      <c r="B7" s="1"/>
      <c r="C7" s="4"/>
      <c r="D7" s="4"/>
      <c r="G7" s="247" t="s">
        <v>126</v>
      </c>
      <c r="H7" s="247"/>
      <c r="I7" s="247"/>
      <c r="J7" s="247"/>
      <c r="K7" s="247"/>
      <c r="L7" s="287" t="s">
        <v>130</v>
      </c>
      <c r="M7" s="287"/>
      <c r="N7" s="287"/>
      <c r="O7" s="4"/>
      <c r="Q7" s="248" t="s">
        <v>128</v>
      </c>
      <c r="R7" s="248"/>
      <c r="S7" s="248"/>
      <c r="T7" s="248"/>
      <c r="U7" s="248"/>
      <c r="V7" s="248"/>
      <c r="W7" s="248"/>
    </row>
    <row r="8" spans="1:33" x14ac:dyDescent="0.25">
      <c r="A8" s="255"/>
      <c r="B8" s="255"/>
      <c r="C8" s="255"/>
      <c r="D8" s="255"/>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row>
    <row r="9" spans="1:33" ht="17.25" x14ac:dyDescent="0.25">
      <c r="A9" s="243" t="s">
        <v>9</v>
      </c>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row>
    <row r="10" spans="1:33" ht="17.25" x14ac:dyDescent="0.25">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row>
    <row r="11" spans="1:33" ht="17.25" x14ac:dyDescent="0.25">
      <c r="A11" s="244" t="s">
        <v>10</v>
      </c>
      <c r="B11" s="244"/>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row>
    <row r="12" spans="1:33" ht="17.25" x14ac:dyDescent="0.25">
      <c r="B12" s="5"/>
      <c r="C12" s="5"/>
      <c r="D12" s="5"/>
      <c r="E12" s="5"/>
      <c r="F12" s="5"/>
      <c r="G12" s="5"/>
      <c r="H12" s="5"/>
      <c r="I12" s="5"/>
      <c r="J12" s="5"/>
      <c r="K12" s="5"/>
      <c r="L12" s="5"/>
      <c r="M12" s="5"/>
      <c r="N12" s="5"/>
      <c r="O12" s="5"/>
      <c r="P12" s="5"/>
      <c r="Q12" s="5"/>
      <c r="R12" s="5"/>
      <c r="S12" s="5"/>
      <c r="T12" s="5"/>
      <c r="U12" s="5"/>
      <c r="V12" s="5"/>
      <c r="W12" s="5"/>
      <c r="X12" s="5"/>
      <c r="Y12" s="5"/>
      <c r="Z12" s="195"/>
      <c r="AA12" s="195"/>
      <c r="AB12" s="195"/>
      <c r="AC12" s="195"/>
      <c r="AD12" s="195"/>
      <c r="AE12" s="195"/>
      <c r="AF12" s="195"/>
      <c r="AG12" s="195"/>
    </row>
    <row r="13" spans="1:33" ht="16.5" thickBot="1" x14ac:dyDescent="0.3">
      <c r="A13" s="221" t="s">
        <v>11</v>
      </c>
      <c r="B13" s="221"/>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row>
    <row r="14" spans="1:33" ht="15.75" thickBot="1" x14ac:dyDescent="0.3">
      <c r="A14" s="256" t="s">
        <v>12</v>
      </c>
      <c r="B14" s="257"/>
      <c r="C14" s="262" t="s">
        <v>13</v>
      </c>
      <c r="D14" s="263"/>
      <c r="E14" s="263"/>
      <c r="F14" s="263"/>
      <c r="G14" s="263"/>
      <c r="H14" s="263"/>
      <c r="I14" s="264"/>
      <c r="J14" s="262" t="s">
        <v>14</v>
      </c>
      <c r="K14" s="263"/>
      <c r="L14" s="263"/>
      <c r="M14" s="263"/>
      <c r="N14" s="263"/>
      <c r="O14" s="263"/>
      <c r="P14" s="264"/>
      <c r="Q14" s="275" t="s">
        <v>15</v>
      </c>
      <c r="R14" s="276"/>
      <c r="S14" s="276"/>
      <c r="T14" s="276"/>
      <c r="U14" s="276"/>
      <c r="V14" s="276"/>
      <c r="W14" s="277"/>
      <c r="X14" s="256" t="s">
        <v>16</v>
      </c>
      <c r="Y14" s="278"/>
      <c r="Z14" s="278"/>
      <c r="AA14" s="279"/>
      <c r="AB14" s="279"/>
      <c r="AC14" s="279"/>
      <c r="AD14" s="279"/>
      <c r="AE14" s="279"/>
      <c r="AF14" s="279"/>
      <c r="AG14" s="280"/>
    </row>
    <row r="15" spans="1:33" ht="15.75" customHeight="1" thickBot="1" x14ac:dyDescent="0.3">
      <c r="A15" s="258"/>
      <c r="B15" s="259"/>
      <c r="C15" s="262" t="s">
        <v>17</v>
      </c>
      <c r="D15" s="263"/>
      <c r="E15" s="262" t="s">
        <v>18</v>
      </c>
      <c r="F15" s="264"/>
      <c r="G15" s="262" t="s">
        <v>36</v>
      </c>
      <c r="H15" s="263"/>
      <c r="I15" s="264"/>
      <c r="J15" s="262" t="s">
        <v>17</v>
      </c>
      <c r="K15" s="264"/>
      <c r="L15" s="262" t="s">
        <v>18</v>
      </c>
      <c r="M15" s="264"/>
      <c r="N15" s="262" t="s">
        <v>36</v>
      </c>
      <c r="O15" s="263"/>
      <c r="P15" s="263"/>
      <c r="Q15" s="281" t="s">
        <v>17</v>
      </c>
      <c r="R15" s="282"/>
      <c r="S15" s="281" t="s">
        <v>18</v>
      </c>
      <c r="T15" s="282"/>
      <c r="U15" s="262" t="s">
        <v>36</v>
      </c>
      <c r="V15" s="263"/>
      <c r="W15" s="264"/>
      <c r="X15" s="283" t="s">
        <v>75</v>
      </c>
      <c r="Y15" s="271" t="s">
        <v>76</v>
      </c>
      <c r="Z15" s="273" t="s">
        <v>115</v>
      </c>
      <c r="AA15" s="262" t="s">
        <v>17</v>
      </c>
      <c r="AB15" s="264"/>
      <c r="AC15" s="262" t="s">
        <v>18</v>
      </c>
      <c r="AD15" s="264"/>
      <c r="AE15" s="262" t="s">
        <v>36</v>
      </c>
      <c r="AF15" s="263"/>
      <c r="AG15" s="264"/>
    </row>
    <row r="16" spans="1:33" ht="15.75" thickBot="1" x14ac:dyDescent="0.3">
      <c r="A16" s="260"/>
      <c r="B16" s="261"/>
      <c r="C16" s="100" t="s">
        <v>73</v>
      </c>
      <c r="D16" s="98" t="s">
        <v>74</v>
      </c>
      <c r="E16" s="100" t="s">
        <v>73</v>
      </c>
      <c r="F16" s="99" t="s">
        <v>74</v>
      </c>
      <c r="G16" s="100" t="s">
        <v>73</v>
      </c>
      <c r="H16" s="83" t="s">
        <v>74</v>
      </c>
      <c r="I16" s="99" t="s">
        <v>19</v>
      </c>
      <c r="J16" s="100" t="s">
        <v>73</v>
      </c>
      <c r="K16" s="99" t="s">
        <v>74</v>
      </c>
      <c r="L16" s="100" t="s">
        <v>73</v>
      </c>
      <c r="M16" s="99" t="s">
        <v>74</v>
      </c>
      <c r="N16" s="100" t="s">
        <v>73</v>
      </c>
      <c r="O16" s="83" t="s">
        <v>74</v>
      </c>
      <c r="P16" s="98" t="s">
        <v>19</v>
      </c>
      <c r="Q16" s="124" t="s">
        <v>73</v>
      </c>
      <c r="R16" s="125" t="s">
        <v>74</v>
      </c>
      <c r="S16" s="124" t="s">
        <v>73</v>
      </c>
      <c r="T16" s="125" t="s">
        <v>74</v>
      </c>
      <c r="U16" s="129" t="s">
        <v>73</v>
      </c>
      <c r="V16" s="130" t="s">
        <v>74</v>
      </c>
      <c r="W16" s="131" t="s">
        <v>19</v>
      </c>
      <c r="X16" s="284"/>
      <c r="Y16" s="272"/>
      <c r="Z16" s="274"/>
      <c r="AA16" s="97" t="s">
        <v>73</v>
      </c>
      <c r="AB16" s="84" t="s">
        <v>74</v>
      </c>
      <c r="AC16" s="100" t="s">
        <v>73</v>
      </c>
      <c r="AD16" s="99" t="s">
        <v>74</v>
      </c>
      <c r="AE16" s="100" t="s">
        <v>73</v>
      </c>
      <c r="AF16" s="83" t="s">
        <v>74</v>
      </c>
      <c r="AG16" s="99" t="s">
        <v>19</v>
      </c>
    </row>
    <row r="17" spans="1:33" ht="16.5" customHeight="1" x14ac:dyDescent="0.25">
      <c r="A17" s="265" t="s">
        <v>84</v>
      </c>
      <c r="B17" s="122" t="s">
        <v>20</v>
      </c>
      <c r="C17" s="93"/>
      <c r="D17" s="126"/>
      <c r="E17" s="93"/>
      <c r="F17" s="123"/>
      <c r="G17" s="93"/>
      <c r="H17" s="127"/>
      <c r="I17" s="123"/>
      <c r="J17" s="93">
        <v>1</v>
      </c>
      <c r="K17" s="123"/>
      <c r="L17" s="93"/>
      <c r="M17" s="123"/>
      <c r="N17" s="93"/>
      <c r="O17" s="127"/>
      <c r="P17" s="126"/>
      <c r="Q17" s="93">
        <v>3</v>
      </c>
      <c r="R17" s="123"/>
      <c r="S17" s="93"/>
      <c r="T17" s="123"/>
      <c r="U17" s="93"/>
      <c r="V17" s="127"/>
      <c r="W17" s="123"/>
      <c r="X17" s="93">
        <v>4</v>
      </c>
      <c r="Y17" s="128"/>
      <c r="Z17" s="132">
        <v>4</v>
      </c>
      <c r="AA17" s="93">
        <v>4</v>
      </c>
      <c r="AB17" s="123"/>
      <c r="AC17" s="93"/>
      <c r="AD17" s="123"/>
      <c r="AE17" s="93"/>
      <c r="AF17" s="127"/>
      <c r="AG17" s="123"/>
    </row>
    <row r="18" spans="1:33" ht="19.5" customHeight="1" x14ac:dyDescent="0.25">
      <c r="A18" s="265"/>
      <c r="B18" s="90" t="s">
        <v>21</v>
      </c>
      <c r="C18" s="51"/>
      <c r="D18" s="85"/>
      <c r="E18" s="51"/>
      <c r="F18" s="48"/>
      <c r="G18" s="51"/>
      <c r="H18" s="86"/>
      <c r="I18" s="48"/>
      <c r="J18" s="51"/>
      <c r="K18" s="48"/>
      <c r="L18" s="51"/>
      <c r="M18" s="48"/>
      <c r="N18" s="51"/>
      <c r="O18" s="86"/>
      <c r="P18" s="85"/>
      <c r="Q18" s="51">
        <v>4</v>
      </c>
      <c r="R18" s="48">
        <v>1</v>
      </c>
      <c r="S18" s="51"/>
      <c r="T18" s="48"/>
      <c r="U18" s="51"/>
      <c r="V18" s="86"/>
      <c r="W18" s="48"/>
      <c r="X18" s="51">
        <v>4</v>
      </c>
      <c r="Y18" s="86">
        <v>1</v>
      </c>
      <c r="Z18" s="85">
        <v>5</v>
      </c>
      <c r="AA18" s="51">
        <v>5</v>
      </c>
      <c r="AB18" s="48"/>
      <c r="AC18" s="51"/>
      <c r="AD18" s="48"/>
      <c r="AE18" s="51"/>
      <c r="AF18" s="86"/>
      <c r="AG18" s="48"/>
    </row>
    <row r="19" spans="1:33" ht="32.25" customHeight="1" x14ac:dyDescent="0.25">
      <c r="A19" s="265"/>
      <c r="B19" s="90" t="s">
        <v>77</v>
      </c>
      <c r="C19" s="51"/>
      <c r="D19" s="85"/>
      <c r="E19" s="51"/>
      <c r="F19" s="48"/>
      <c r="G19" s="51"/>
      <c r="H19" s="86"/>
      <c r="I19" s="48"/>
      <c r="J19" s="51"/>
      <c r="K19" s="48"/>
      <c r="L19" s="51"/>
      <c r="M19" s="48"/>
      <c r="N19" s="51"/>
      <c r="O19" s="86"/>
      <c r="P19" s="85"/>
      <c r="Q19" s="51"/>
      <c r="R19" s="48"/>
      <c r="S19" s="51"/>
      <c r="T19" s="48"/>
      <c r="U19" s="51"/>
      <c r="V19" s="86"/>
      <c r="W19" s="48"/>
      <c r="X19" s="51"/>
      <c r="Y19" s="86"/>
      <c r="Z19" s="85"/>
      <c r="AA19" s="51"/>
      <c r="AB19" s="48"/>
      <c r="AC19" s="51"/>
      <c r="AD19" s="48"/>
      <c r="AE19" s="51"/>
      <c r="AF19" s="86"/>
      <c r="AG19" s="48"/>
    </row>
    <row r="20" spans="1:33" ht="20.25" customHeight="1" x14ac:dyDescent="0.25">
      <c r="A20" s="265"/>
      <c r="B20" s="90" t="s">
        <v>22</v>
      </c>
      <c r="C20" s="51"/>
      <c r="D20" s="85"/>
      <c r="E20" s="51"/>
      <c r="F20" s="48"/>
      <c r="G20" s="51"/>
      <c r="H20" s="86"/>
      <c r="I20" s="48"/>
      <c r="J20" s="51"/>
      <c r="K20" s="48"/>
      <c r="L20" s="51"/>
      <c r="M20" s="48"/>
      <c r="N20" s="51"/>
      <c r="O20" s="86"/>
      <c r="P20" s="85"/>
      <c r="Q20" s="51"/>
      <c r="R20" s="48"/>
      <c r="S20" s="51"/>
      <c r="T20" s="48"/>
      <c r="U20" s="51"/>
      <c r="V20" s="86"/>
      <c r="W20" s="48"/>
      <c r="X20" s="51"/>
      <c r="Y20" s="86"/>
      <c r="Z20" s="85"/>
      <c r="AA20" s="51"/>
      <c r="AB20" s="48"/>
      <c r="AC20" s="51"/>
      <c r="AD20" s="48"/>
      <c r="AE20" s="51"/>
      <c r="AF20" s="86"/>
      <c r="AG20" s="48"/>
    </row>
    <row r="21" spans="1:33" ht="18" customHeight="1" x14ac:dyDescent="0.25">
      <c r="A21" s="265"/>
      <c r="B21" s="90" t="s">
        <v>23</v>
      </c>
      <c r="C21" s="51"/>
      <c r="D21" s="85"/>
      <c r="E21" s="51"/>
      <c r="F21" s="48"/>
      <c r="G21" s="51"/>
      <c r="H21" s="86"/>
      <c r="I21" s="48"/>
      <c r="J21" s="51"/>
      <c r="K21" s="48"/>
      <c r="L21" s="51"/>
      <c r="M21" s="48"/>
      <c r="N21" s="51"/>
      <c r="O21" s="86"/>
      <c r="P21" s="85"/>
      <c r="Q21" s="51"/>
      <c r="R21" s="48"/>
      <c r="S21" s="51"/>
      <c r="T21" s="48"/>
      <c r="U21" s="51"/>
      <c r="V21" s="86"/>
      <c r="W21" s="48"/>
      <c r="X21" s="51"/>
      <c r="Y21" s="86"/>
      <c r="Z21" s="85"/>
      <c r="AA21" s="51"/>
      <c r="AB21" s="48"/>
      <c r="AC21" s="51"/>
      <c r="AD21" s="48"/>
      <c r="AE21" s="51"/>
      <c r="AF21" s="86"/>
      <c r="AG21" s="48"/>
    </row>
    <row r="22" spans="1:33" ht="29.25" customHeight="1" x14ac:dyDescent="0.25">
      <c r="A22" s="265"/>
      <c r="B22" s="90" t="s">
        <v>24</v>
      </c>
      <c r="C22" s="51"/>
      <c r="D22" s="85"/>
      <c r="E22" s="51"/>
      <c r="F22" s="48"/>
      <c r="G22" s="51"/>
      <c r="H22" s="86"/>
      <c r="I22" s="48"/>
      <c r="J22" s="51"/>
      <c r="K22" s="48"/>
      <c r="L22" s="51"/>
      <c r="M22" s="48"/>
      <c r="N22" s="51"/>
      <c r="O22" s="86"/>
      <c r="P22" s="85"/>
      <c r="Q22" s="51"/>
      <c r="R22" s="48"/>
      <c r="S22" s="51"/>
      <c r="T22" s="48"/>
      <c r="U22" s="51"/>
      <c r="V22" s="86"/>
      <c r="W22" s="48"/>
      <c r="X22" s="51"/>
      <c r="Y22" s="86"/>
      <c r="Z22" s="158"/>
      <c r="AA22" s="51"/>
      <c r="AB22" s="48"/>
      <c r="AC22" s="51"/>
      <c r="AD22" s="48"/>
      <c r="AE22" s="51"/>
      <c r="AF22" s="86"/>
      <c r="AG22" s="48"/>
    </row>
    <row r="23" spans="1:33" ht="16.5" customHeight="1" x14ac:dyDescent="0.25">
      <c r="A23" s="265"/>
      <c r="B23" s="90" t="s">
        <v>25</v>
      </c>
      <c r="C23" s="51"/>
      <c r="D23" s="85"/>
      <c r="E23" s="51"/>
      <c r="F23" s="48"/>
      <c r="G23" s="51"/>
      <c r="H23" s="86"/>
      <c r="I23" s="48"/>
      <c r="J23" s="51"/>
      <c r="K23" s="48"/>
      <c r="L23" s="51"/>
      <c r="M23" s="48"/>
      <c r="N23" s="51"/>
      <c r="O23" s="86"/>
      <c r="P23" s="85"/>
      <c r="Q23" s="51"/>
      <c r="R23" s="48"/>
      <c r="S23" s="51"/>
      <c r="T23" s="48"/>
      <c r="U23" s="51"/>
      <c r="V23" s="86"/>
      <c r="W23" s="48"/>
      <c r="X23" s="51"/>
      <c r="Y23" s="86"/>
      <c r="Z23" s="85"/>
      <c r="AA23" s="51"/>
      <c r="AB23" s="48"/>
      <c r="AC23" s="51"/>
      <c r="AD23" s="48"/>
      <c r="AE23" s="51"/>
      <c r="AF23" s="86"/>
      <c r="AG23" s="48"/>
    </row>
    <row r="24" spans="1:33" ht="23.25" customHeight="1" x14ac:dyDescent="0.25">
      <c r="A24" s="265"/>
      <c r="B24" s="90" t="s">
        <v>26</v>
      </c>
      <c r="C24" s="51">
        <v>2</v>
      </c>
      <c r="D24" s="85"/>
      <c r="E24" s="51"/>
      <c r="F24" s="48"/>
      <c r="G24" s="51"/>
      <c r="H24" s="86"/>
      <c r="I24" s="48"/>
      <c r="J24" s="51">
        <v>4</v>
      </c>
      <c r="K24" s="48"/>
      <c r="L24" s="51"/>
      <c r="M24" s="48"/>
      <c r="N24" s="51"/>
      <c r="O24" s="86"/>
      <c r="P24" s="85"/>
      <c r="Q24" s="51"/>
      <c r="R24" s="48"/>
      <c r="S24" s="51"/>
      <c r="T24" s="48"/>
      <c r="U24" s="51"/>
      <c r="V24" s="86"/>
      <c r="W24" s="48"/>
      <c r="X24" s="51">
        <v>6</v>
      </c>
      <c r="Y24" s="86"/>
      <c r="Z24" s="85">
        <v>6</v>
      </c>
      <c r="AA24" s="51">
        <v>6</v>
      </c>
      <c r="AB24" s="48"/>
      <c r="AC24" s="51"/>
      <c r="AD24" s="48"/>
      <c r="AE24" s="51"/>
      <c r="AF24" s="86"/>
      <c r="AG24" s="48"/>
    </row>
    <row r="25" spans="1:33" ht="19.5" customHeight="1" thickBot="1" x14ac:dyDescent="0.3">
      <c r="A25" s="266"/>
      <c r="B25" s="90" t="s">
        <v>27</v>
      </c>
      <c r="C25" s="51"/>
      <c r="D25" s="85"/>
      <c r="E25" s="51"/>
      <c r="F25" s="48"/>
      <c r="G25" s="51"/>
      <c r="H25" s="86"/>
      <c r="I25" s="48"/>
      <c r="J25" s="51"/>
      <c r="K25" s="48"/>
      <c r="L25" s="51"/>
      <c r="M25" s="48"/>
      <c r="N25" s="51"/>
      <c r="O25" s="86"/>
      <c r="P25" s="85"/>
      <c r="Q25" s="51"/>
      <c r="R25" s="48"/>
      <c r="S25" s="51"/>
      <c r="T25" s="48"/>
      <c r="U25" s="51"/>
      <c r="V25" s="86"/>
      <c r="W25" s="48"/>
      <c r="X25" s="51"/>
      <c r="Y25" s="86"/>
      <c r="Z25" s="85"/>
      <c r="AA25" s="51"/>
      <c r="AB25" s="48"/>
      <c r="AC25" s="51"/>
      <c r="AD25" s="48"/>
      <c r="AE25" s="51"/>
      <c r="AF25" s="86"/>
      <c r="AG25" s="48"/>
    </row>
    <row r="26" spans="1:33" ht="15" customHeight="1" thickTop="1" thickBot="1" x14ac:dyDescent="0.3">
      <c r="A26" s="50" t="s">
        <v>85</v>
      </c>
      <c r="B26" s="77"/>
      <c r="C26" s="51"/>
      <c r="D26" s="85"/>
      <c r="E26" s="51"/>
      <c r="F26" s="48"/>
      <c r="G26" s="51"/>
      <c r="H26" s="86"/>
      <c r="I26" s="48"/>
      <c r="J26" s="51"/>
      <c r="K26" s="48"/>
      <c r="L26" s="51"/>
      <c r="M26" s="48"/>
      <c r="N26" s="51"/>
      <c r="O26" s="86"/>
      <c r="P26" s="85"/>
      <c r="Q26" s="51"/>
      <c r="R26" s="48">
        <v>1</v>
      </c>
      <c r="S26" s="51"/>
      <c r="T26" s="48"/>
      <c r="U26" s="51"/>
      <c r="V26" s="86"/>
      <c r="W26" s="48"/>
      <c r="X26" s="51"/>
      <c r="Y26" s="86">
        <v>1</v>
      </c>
      <c r="Z26" s="85">
        <v>1</v>
      </c>
      <c r="AA26" s="51">
        <v>1</v>
      </c>
      <c r="AB26" s="48"/>
      <c r="AC26" s="51"/>
      <c r="AD26" s="48"/>
      <c r="AE26" s="51"/>
      <c r="AF26" s="86"/>
      <c r="AG26" s="48"/>
    </row>
    <row r="27" spans="1:33" ht="38.25" customHeight="1" thickTop="1" thickBot="1" x14ac:dyDescent="0.3">
      <c r="A27" s="49" t="s">
        <v>28</v>
      </c>
      <c r="B27" s="91" t="s">
        <v>29</v>
      </c>
      <c r="C27" s="51"/>
      <c r="D27" s="85"/>
      <c r="E27" s="51"/>
      <c r="F27" s="48"/>
      <c r="G27" s="51"/>
      <c r="H27" s="86"/>
      <c r="I27" s="48"/>
      <c r="J27" s="51"/>
      <c r="K27" s="48"/>
      <c r="L27" s="51"/>
      <c r="M27" s="48"/>
      <c r="N27" s="51"/>
      <c r="O27" s="86"/>
      <c r="P27" s="85"/>
      <c r="Q27" s="51"/>
      <c r="R27" s="48"/>
      <c r="S27" s="51"/>
      <c r="T27" s="48"/>
      <c r="U27" s="51"/>
      <c r="V27" s="86"/>
      <c r="W27" s="48"/>
      <c r="X27" s="51"/>
      <c r="Y27" s="86"/>
      <c r="Z27" s="85"/>
      <c r="AA27" s="51"/>
      <c r="AB27" s="48"/>
      <c r="AC27" s="51"/>
      <c r="AD27" s="48"/>
      <c r="AE27" s="51"/>
      <c r="AF27" s="86"/>
      <c r="AG27" s="48"/>
    </row>
    <row r="28" spans="1:33" ht="37.5" customHeight="1" thickTop="1" thickBot="1" x14ac:dyDescent="0.3">
      <c r="A28" s="50" t="s">
        <v>30</v>
      </c>
      <c r="B28" s="92" t="s">
        <v>31</v>
      </c>
      <c r="C28" s="51"/>
      <c r="D28" s="85">
        <v>1</v>
      </c>
      <c r="E28" s="51"/>
      <c r="F28" s="48"/>
      <c r="G28" s="51"/>
      <c r="H28" s="86"/>
      <c r="I28" s="48"/>
      <c r="J28" s="51"/>
      <c r="K28" s="48"/>
      <c r="L28" s="51"/>
      <c r="M28" s="48"/>
      <c r="N28" s="51"/>
      <c r="O28" s="86"/>
      <c r="P28" s="85"/>
      <c r="Q28" s="51"/>
      <c r="R28" s="48"/>
      <c r="S28" s="51"/>
      <c r="T28" s="48"/>
      <c r="U28" s="51"/>
      <c r="V28" s="86"/>
      <c r="W28" s="48"/>
      <c r="X28" s="51"/>
      <c r="Y28" s="86">
        <v>1</v>
      </c>
      <c r="Z28" s="85">
        <v>1</v>
      </c>
      <c r="AA28" s="51"/>
      <c r="AB28" s="48"/>
      <c r="AC28" s="51"/>
      <c r="AD28" s="48"/>
      <c r="AE28" s="51"/>
      <c r="AF28" s="86"/>
      <c r="AG28" s="48"/>
    </row>
    <row r="29" spans="1:33" ht="20.25" customHeight="1" thickTop="1" x14ac:dyDescent="0.25">
      <c r="A29" s="267" t="s">
        <v>86</v>
      </c>
      <c r="B29" s="91" t="s">
        <v>32</v>
      </c>
      <c r="C29" s="51">
        <v>1</v>
      </c>
      <c r="D29" s="85"/>
      <c r="E29" s="51"/>
      <c r="F29" s="48"/>
      <c r="G29" s="51"/>
      <c r="H29" s="86"/>
      <c r="I29" s="48"/>
      <c r="J29" s="51">
        <v>1</v>
      </c>
      <c r="K29" s="48"/>
      <c r="L29" s="51"/>
      <c r="M29" s="48"/>
      <c r="N29" s="51"/>
      <c r="O29" s="86"/>
      <c r="P29" s="85"/>
      <c r="Q29" s="51">
        <v>5</v>
      </c>
      <c r="R29" s="48">
        <v>1</v>
      </c>
      <c r="S29" s="51"/>
      <c r="T29" s="48"/>
      <c r="U29" s="51"/>
      <c r="V29" s="86"/>
      <c r="W29" s="48"/>
      <c r="X29" s="51">
        <v>7</v>
      </c>
      <c r="Y29" s="86">
        <v>1</v>
      </c>
      <c r="Z29" s="85">
        <v>8</v>
      </c>
      <c r="AA29" s="51">
        <v>9</v>
      </c>
      <c r="AB29" s="48"/>
      <c r="AC29" s="51"/>
      <c r="AD29" s="48"/>
      <c r="AE29" s="51"/>
      <c r="AF29" s="86"/>
      <c r="AG29" s="48"/>
    </row>
    <row r="30" spans="1:33" ht="20.25" customHeight="1" thickBot="1" x14ac:dyDescent="0.3">
      <c r="A30" s="268"/>
      <c r="B30" s="90" t="s">
        <v>33</v>
      </c>
      <c r="C30" s="51"/>
      <c r="D30" s="85"/>
      <c r="E30" s="51"/>
      <c r="F30" s="48"/>
      <c r="G30" s="51"/>
      <c r="H30" s="86"/>
      <c r="I30" s="48"/>
      <c r="J30" s="51"/>
      <c r="K30" s="48"/>
      <c r="L30" s="51"/>
      <c r="M30" s="48"/>
      <c r="N30" s="51"/>
      <c r="O30" s="86"/>
      <c r="P30" s="85"/>
      <c r="Q30" s="51"/>
      <c r="R30" s="48"/>
      <c r="S30" s="51"/>
      <c r="T30" s="48"/>
      <c r="U30" s="51"/>
      <c r="V30" s="86"/>
      <c r="W30" s="48"/>
      <c r="X30" s="51"/>
      <c r="Y30" s="86"/>
      <c r="Z30" s="85"/>
      <c r="AA30" s="51"/>
      <c r="AB30" s="48"/>
      <c r="AC30" s="51"/>
      <c r="AD30" s="48"/>
      <c r="AE30" s="51"/>
      <c r="AF30" s="86"/>
      <c r="AG30" s="48"/>
    </row>
    <row r="31" spans="1:33" ht="19.5" customHeight="1" thickTop="1" thickBot="1" x14ac:dyDescent="0.3">
      <c r="A31" s="78" t="s">
        <v>34</v>
      </c>
      <c r="B31" s="79"/>
      <c r="C31" s="140"/>
      <c r="D31" s="141"/>
      <c r="E31" s="140"/>
      <c r="F31" s="142"/>
      <c r="G31" s="140"/>
      <c r="H31" s="143"/>
      <c r="I31" s="142"/>
      <c r="J31" s="140"/>
      <c r="K31" s="142"/>
      <c r="L31" s="140"/>
      <c r="M31" s="142"/>
      <c r="N31" s="140"/>
      <c r="O31" s="143"/>
      <c r="P31" s="141"/>
      <c r="Q31" s="140"/>
      <c r="R31" s="142"/>
      <c r="S31" s="140"/>
      <c r="T31" s="142"/>
      <c r="U31" s="140"/>
      <c r="V31" s="143"/>
      <c r="W31" s="142"/>
      <c r="X31" s="140"/>
      <c r="Y31" s="143"/>
      <c r="Z31" s="141"/>
      <c r="AA31" s="140"/>
      <c r="AB31" s="142"/>
      <c r="AC31" s="140"/>
      <c r="AD31" s="142"/>
      <c r="AE31" s="140"/>
      <c r="AF31" s="143"/>
      <c r="AG31" s="142"/>
    </row>
    <row r="32" spans="1:33" ht="15.75" customHeight="1" thickBot="1" x14ac:dyDescent="0.3">
      <c r="A32" s="269" t="s">
        <v>35</v>
      </c>
      <c r="B32" s="270"/>
      <c r="C32" s="100">
        <f>SUM(C17:C30)</f>
        <v>3</v>
      </c>
      <c r="D32" s="150">
        <v>1</v>
      </c>
      <c r="E32" s="100">
        <v>0</v>
      </c>
      <c r="F32" s="148">
        <v>0</v>
      </c>
      <c r="G32" s="100"/>
      <c r="H32" s="149"/>
      <c r="I32" s="148"/>
      <c r="J32" s="100">
        <f>SUM(J17:J30)</f>
        <v>6</v>
      </c>
      <c r="K32" s="148">
        <v>0</v>
      </c>
      <c r="L32" s="100">
        <v>0</v>
      </c>
      <c r="M32" s="148">
        <v>0</v>
      </c>
      <c r="N32" s="146"/>
      <c r="O32" s="147"/>
      <c r="P32" s="144"/>
      <c r="Q32" s="100">
        <f>SUM(Q17:Q30)</f>
        <v>12</v>
      </c>
      <c r="R32" s="148">
        <v>3</v>
      </c>
      <c r="S32" s="100">
        <v>0</v>
      </c>
      <c r="T32" s="148">
        <v>0</v>
      </c>
      <c r="U32" s="100">
        <f>SUM(U17:U29)</f>
        <v>0</v>
      </c>
      <c r="V32" s="149">
        <v>0</v>
      </c>
      <c r="W32" s="148"/>
      <c r="X32" s="100">
        <f>SUM(X17:X31)</f>
        <v>21</v>
      </c>
      <c r="Y32" s="149">
        <f>SUM(Y17:Y31)</f>
        <v>4</v>
      </c>
      <c r="Z32" s="150">
        <f>SUM(X32:Y32)</f>
        <v>25</v>
      </c>
      <c r="AA32" s="100">
        <f>SUM(AA17:AA30)</f>
        <v>25</v>
      </c>
      <c r="AB32" s="148">
        <v>0</v>
      </c>
      <c r="AC32" s="100">
        <v>0</v>
      </c>
      <c r="AD32" s="148">
        <v>0</v>
      </c>
      <c r="AE32" s="146"/>
      <c r="AF32" s="147"/>
      <c r="AG32" s="145"/>
    </row>
    <row r="35" spans="1:33" ht="16.5" thickBot="1" x14ac:dyDescent="0.3">
      <c r="A35" s="221" t="s">
        <v>118</v>
      </c>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row>
    <row r="36" spans="1:33" ht="15.75" thickBot="1" x14ac:dyDescent="0.3">
      <c r="A36" s="256" t="s">
        <v>12</v>
      </c>
      <c r="B36" s="257"/>
      <c r="C36" s="262" t="s">
        <v>53</v>
      </c>
      <c r="D36" s="263"/>
      <c r="E36" s="263"/>
      <c r="F36" s="263"/>
      <c r="G36" s="263"/>
      <c r="H36" s="263"/>
      <c r="I36" s="264"/>
      <c r="J36" s="262" t="s">
        <v>54</v>
      </c>
      <c r="K36" s="263"/>
      <c r="L36" s="263"/>
      <c r="M36" s="263"/>
      <c r="N36" s="263"/>
      <c r="O36" s="263"/>
      <c r="P36" s="264"/>
      <c r="Q36" s="275" t="s">
        <v>55</v>
      </c>
      <c r="R36" s="276"/>
      <c r="S36" s="276"/>
      <c r="T36" s="276"/>
      <c r="U36" s="276"/>
      <c r="V36" s="276"/>
      <c r="W36" s="277"/>
      <c r="X36" s="256" t="s">
        <v>119</v>
      </c>
      <c r="Y36" s="278"/>
      <c r="Z36" s="278"/>
      <c r="AA36" s="279"/>
      <c r="AB36" s="279"/>
      <c r="AC36" s="279"/>
      <c r="AD36" s="279"/>
      <c r="AE36" s="279"/>
      <c r="AF36" s="279"/>
      <c r="AG36" s="280"/>
    </row>
    <row r="37" spans="1:33" ht="15.75" customHeight="1" thickBot="1" x14ac:dyDescent="0.3">
      <c r="A37" s="258"/>
      <c r="B37" s="259"/>
      <c r="C37" s="262" t="s">
        <v>17</v>
      </c>
      <c r="D37" s="263"/>
      <c r="E37" s="262" t="s">
        <v>18</v>
      </c>
      <c r="F37" s="264"/>
      <c r="G37" s="262" t="s">
        <v>36</v>
      </c>
      <c r="H37" s="263"/>
      <c r="I37" s="264"/>
      <c r="J37" s="262" t="s">
        <v>17</v>
      </c>
      <c r="K37" s="264"/>
      <c r="L37" s="262" t="s">
        <v>18</v>
      </c>
      <c r="M37" s="264"/>
      <c r="N37" s="262" t="s">
        <v>36</v>
      </c>
      <c r="O37" s="263"/>
      <c r="P37" s="263"/>
      <c r="Q37" s="281" t="s">
        <v>17</v>
      </c>
      <c r="R37" s="282"/>
      <c r="S37" s="281" t="s">
        <v>18</v>
      </c>
      <c r="T37" s="282"/>
      <c r="U37" s="262" t="s">
        <v>36</v>
      </c>
      <c r="V37" s="263"/>
      <c r="W37" s="264"/>
      <c r="X37" s="283" t="s">
        <v>75</v>
      </c>
      <c r="Y37" s="271" t="s">
        <v>76</v>
      </c>
      <c r="Z37" s="273" t="s">
        <v>115</v>
      </c>
      <c r="AA37" s="262" t="s">
        <v>17</v>
      </c>
      <c r="AB37" s="264"/>
      <c r="AC37" s="262" t="s">
        <v>18</v>
      </c>
      <c r="AD37" s="264"/>
      <c r="AE37" s="262" t="s">
        <v>36</v>
      </c>
      <c r="AF37" s="263"/>
      <c r="AG37" s="264"/>
    </row>
    <row r="38" spans="1:33" ht="15.75" thickBot="1" x14ac:dyDescent="0.3">
      <c r="A38" s="260"/>
      <c r="B38" s="261"/>
      <c r="C38" s="100" t="s">
        <v>73</v>
      </c>
      <c r="D38" s="98" t="s">
        <v>74</v>
      </c>
      <c r="E38" s="100" t="s">
        <v>73</v>
      </c>
      <c r="F38" s="99" t="s">
        <v>74</v>
      </c>
      <c r="G38" s="100" t="s">
        <v>73</v>
      </c>
      <c r="H38" s="83" t="s">
        <v>74</v>
      </c>
      <c r="I38" s="99" t="s">
        <v>19</v>
      </c>
      <c r="J38" s="100" t="s">
        <v>73</v>
      </c>
      <c r="K38" s="99" t="s">
        <v>74</v>
      </c>
      <c r="L38" s="100" t="s">
        <v>73</v>
      </c>
      <c r="M38" s="99" t="s">
        <v>74</v>
      </c>
      <c r="N38" s="100" t="s">
        <v>73</v>
      </c>
      <c r="O38" s="83" t="s">
        <v>74</v>
      </c>
      <c r="P38" s="98" t="s">
        <v>19</v>
      </c>
      <c r="Q38" s="124" t="s">
        <v>73</v>
      </c>
      <c r="R38" s="125" t="s">
        <v>74</v>
      </c>
      <c r="S38" s="124" t="s">
        <v>73</v>
      </c>
      <c r="T38" s="125" t="s">
        <v>74</v>
      </c>
      <c r="U38" s="129" t="s">
        <v>73</v>
      </c>
      <c r="V38" s="130" t="s">
        <v>74</v>
      </c>
      <c r="W38" s="131" t="s">
        <v>19</v>
      </c>
      <c r="X38" s="284"/>
      <c r="Y38" s="272"/>
      <c r="Z38" s="274"/>
      <c r="AA38" s="97" t="s">
        <v>73</v>
      </c>
      <c r="AB38" s="84" t="s">
        <v>74</v>
      </c>
      <c r="AC38" s="100" t="s">
        <v>73</v>
      </c>
      <c r="AD38" s="99" t="s">
        <v>74</v>
      </c>
      <c r="AE38" s="100" t="s">
        <v>73</v>
      </c>
      <c r="AF38" s="83" t="s">
        <v>74</v>
      </c>
      <c r="AG38" s="99" t="s">
        <v>19</v>
      </c>
    </row>
    <row r="39" spans="1:33" x14ac:dyDescent="0.25">
      <c r="A39" s="265" t="s">
        <v>84</v>
      </c>
      <c r="B39" s="122" t="s">
        <v>20</v>
      </c>
      <c r="C39" s="93"/>
      <c r="D39" s="126"/>
      <c r="E39" s="93"/>
      <c r="F39" s="123"/>
      <c r="G39" s="93"/>
      <c r="H39" s="127"/>
      <c r="I39" s="123"/>
      <c r="J39" s="93"/>
      <c r="K39" s="123"/>
      <c r="L39" s="93">
        <v>1</v>
      </c>
      <c r="M39" s="123"/>
      <c r="N39" s="93"/>
      <c r="O39" s="127"/>
      <c r="P39" s="126"/>
      <c r="Q39" s="93">
        <v>13</v>
      </c>
      <c r="R39" s="123"/>
      <c r="S39" s="93">
        <v>6</v>
      </c>
      <c r="T39" s="123">
        <v>6</v>
      </c>
      <c r="U39" s="93"/>
      <c r="V39" s="127"/>
      <c r="W39" s="123"/>
      <c r="X39" s="93">
        <f>SUM(L39,Q39,S39)</f>
        <v>20</v>
      </c>
      <c r="Y39" s="128">
        <v>6</v>
      </c>
      <c r="Z39" s="132">
        <f>SUM(X39:Y39)</f>
        <v>26</v>
      </c>
      <c r="AA39" s="93">
        <v>13</v>
      </c>
      <c r="AB39" s="123"/>
      <c r="AC39" s="93">
        <v>7</v>
      </c>
      <c r="AD39" s="123">
        <v>6</v>
      </c>
      <c r="AE39" s="93"/>
      <c r="AF39" s="127"/>
      <c r="AG39" s="123"/>
    </row>
    <row r="40" spans="1:33" x14ac:dyDescent="0.25">
      <c r="A40" s="265"/>
      <c r="B40" s="90" t="s">
        <v>21</v>
      </c>
      <c r="C40" s="51">
        <v>1</v>
      </c>
      <c r="D40" s="85"/>
      <c r="E40" s="51"/>
      <c r="F40" s="48"/>
      <c r="G40" s="51"/>
      <c r="H40" s="86"/>
      <c r="I40" s="48"/>
      <c r="J40" s="51"/>
      <c r="K40" s="48"/>
      <c r="L40" s="51"/>
      <c r="M40" s="48"/>
      <c r="N40" s="51"/>
      <c r="O40" s="86"/>
      <c r="P40" s="85"/>
      <c r="Q40" s="51">
        <v>9</v>
      </c>
      <c r="R40" s="48">
        <v>3</v>
      </c>
      <c r="S40" s="51">
        <v>1</v>
      </c>
      <c r="T40" s="48">
        <v>2</v>
      </c>
      <c r="U40" s="51"/>
      <c r="V40" s="86"/>
      <c r="W40" s="48"/>
      <c r="X40" s="51">
        <f>SUM(C40,Q40,S40)</f>
        <v>11</v>
      </c>
      <c r="Y40" s="86">
        <v>5</v>
      </c>
      <c r="Z40" s="132">
        <f t="shared" ref="Z40:Z53" si="0">SUM(X40:Y40)</f>
        <v>16</v>
      </c>
      <c r="AA40" s="51">
        <v>10</v>
      </c>
      <c r="AB40" s="48">
        <v>3</v>
      </c>
      <c r="AC40" s="51">
        <v>1</v>
      </c>
      <c r="AD40" s="48">
        <v>2</v>
      </c>
      <c r="AE40" s="51"/>
      <c r="AF40" s="86"/>
      <c r="AG40" s="48"/>
    </row>
    <row r="41" spans="1:33" ht="30" x14ac:dyDescent="0.25">
      <c r="A41" s="265"/>
      <c r="B41" s="90" t="s">
        <v>77</v>
      </c>
      <c r="C41" s="51"/>
      <c r="D41" s="85"/>
      <c r="E41" s="51"/>
      <c r="F41" s="48"/>
      <c r="G41" s="51"/>
      <c r="H41" s="86"/>
      <c r="I41" s="48"/>
      <c r="J41" s="51"/>
      <c r="K41" s="48"/>
      <c r="L41" s="51"/>
      <c r="M41" s="48"/>
      <c r="N41" s="51"/>
      <c r="O41" s="86"/>
      <c r="P41" s="85"/>
      <c r="Q41" s="51"/>
      <c r="R41" s="48"/>
      <c r="S41" s="51"/>
      <c r="T41" s="48"/>
      <c r="U41" s="51"/>
      <c r="V41" s="86"/>
      <c r="W41" s="48"/>
      <c r="X41" s="51"/>
      <c r="Y41" s="86"/>
      <c r="Z41" s="132"/>
      <c r="AA41" s="51"/>
      <c r="AB41" s="48"/>
      <c r="AC41" s="51"/>
      <c r="AD41" s="48"/>
      <c r="AE41" s="51"/>
      <c r="AF41" s="86"/>
      <c r="AG41" s="48"/>
    </row>
    <row r="42" spans="1:33" x14ac:dyDescent="0.25">
      <c r="A42" s="265"/>
      <c r="B42" s="90" t="s">
        <v>22</v>
      </c>
      <c r="C42" s="51"/>
      <c r="D42" s="85"/>
      <c r="E42" s="51"/>
      <c r="F42" s="48"/>
      <c r="G42" s="51"/>
      <c r="H42" s="86"/>
      <c r="I42" s="48"/>
      <c r="J42" s="51">
        <v>1</v>
      </c>
      <c r="K42" s="48"/>
      <c r="L42" s="51"/>
      <c r="M42" s="48"/>
      <c r="N42" s="51"/>
      <c r="O42" s="86"/>
      <c r="P42" s="85"/>
      <c r="Q42" s="51"/>
      <c r="R42" s="48"/>
      <c r="S42" s="51"/>
      <c r="T42" s="48"/>
      <c r="U42" s="51"/>
      <c r="V42" s="86"/>
      <c r="W42" s="48"/>
      <c r="X42" s="51">
        <v>1</v>
      </c>
      <c r="Y42" s="86"/>
      <c r="Z42" s="132"/>
      <c r="AA42" s="51">
        <v>1</v>
      </c>
      <c r="AB42" s="48"/>
      <c r="AC42" s="51"/>
      <c r="AD42" s="48"/>
      <c r="AE42" s="51"/>
      <c r="AF42" s="86"/>
      <c r="AG42" s="48"/>
    </row>
    <row r="43" spans="1:33" x14ac:dyDescent="0.25">
      <c r="A43" s="265"/>
      <c r="B43" s="90" t="s">
        <v>23</v>
      </c>
      <c r="C43" s="51"/>
      <c r="D43" s="85"/>
      <c r="E43" s="51"/>
      <c r="F43" s="48"/>
      <c r="G43" s="51"/>
      <c r="H43" s="86"/>
      <c r="I43" s="48"/>
      <c r="J43" s="51"/>
      <c r="K43" s="48"/>
      <c r="L43" s="51"/>
      <c r="M43" s="48"/>
      <c r="N43" s="51"/>
      <c r="O43" s="86"/>
      <c r="P43" s="85"/>
      <c r="Q43" s="51"/>
      <c r="R43" s="48"/>
      <c r="S43" s="51"/>
      <c r="T43" s="48"/>
      <c r="U43" s="51"/>
      <c r="V43" s="86"/>
      <c r="W43" s="48"/>
      <c r="X43" s="51"/>
      <c r="Y43" s="86"/>
      <c r="Z43" s="132"/>
      <c r="AA43" s="51"/>
      <c r="AB43" s="48"/>
      <c r="AC43" s="51"/>
      <c r="AD43" s="48"/>
      <c r="AE43" s="51"/>
      <c r="AF43" s="86"/>
      <c r="AG43" s="48"/>
    </row>
    <row r="44" spans="1:33" ht="30" x14ac:dyDescent="0.25">
      <c r="A44" s="265"/>
      <c r="B44" s="90" t="s">
        <v>24</v>
      </c>
      <c r="C44" s="51"/>
      <c r="D44" s="85"/>
      <c r="E44" s="51"/>
      <c r="F44" s="48"/>
      <c r="G44" s="51"/>
      <c r="H44" s="86"/>
      <c r="I44" s="48"/>
      <c r="J44" s="51"/>
      <c r="K44" s="48"/>
      <c r="L44" s="51"/>
      <c r="M44" s="48"/>
      <c r="N44" s="51"/>
      <c r="O44" s="86"/>
      <c r="P44" s="85"/>
      <c r="Q44" s="51"/>
      <c r="R44" s="48"/>
      <c r="S44" s="51"/>
      <c r="T44" s="48"/>
      <c r="U44" s="51"/>
      <c r="V44" s="86"/>
      <c r="W44" s="48"/>
      <c r="X44" s="51"/>
      <c r="Y44" s="86"/>
      <c r="Z44" s="132"/>
      <c r="AA44" s="51"/>
      <c r="AB44" s="48"/>
      <c r="AC44" s="51"/>
      <c r="AD44" s="48"/>
      <c r="AE44" s="51"/>
      <c r="AF44" s="86"/>
      <c r="AG44" s="48"/>
    </row>
    <row r="45" spans="1:33" x14ac:dyDescent="0.25">
      <c r="A45" s="265"/>
      <c r="B45" s="90" t="s">
        <v>25</v>
      </c>
      <c r="C45" s="51"/>
      <c r="D45" s="85"/>
      <c r="E45" s="51"/>
      <c r="F45" s="48"/>
      <c r="G45" s="51"/>
      <c r="H45" s="86"/>
      <c r="I45" s="48"/>
      <c r="J45" s="51"/>
      <c r="K45" s="48"/>
      <c r="L45" s="51"/>
      <c r="M45" s="48"/>
      <c r="N45" s="51"/>
      <c r="O45" s="86"/>
      <c r="P45" s="85"/>
      <c r="Q45" s="51"/>
      <c r="R45" s="48"/>
      <c r="S45" s="51"/>
      <c r="T45" s="48"/>
      <c r="U45" s="51"/>
      <c r="V45" s="86"/>
      <c r="W45" s="48"/>
      <c r="X45" s="51"/>
      <c r="Y45" s="86"/>
      <c r="Z45" s="132"/>
      <c r="AA45" s="51"/>
      <c r="AB45" s="48"/>
      <c r="AC45" s="51"/>
      <c r="AD45" s="48"/>
      <c r="AE45" s="51"/>
      <c r="AF45" s="86"/>
      <c r="AG45" s="48"/>
    </row>
    <row r="46" spans="1:33" x14ac:dyDescent="0.25">
      <c r="A46" s="265"/>
      <c r="B46" s="90" t="s">
        <v>26</v>
      </c>
      <c r="C46" s="51">
        <v>1</v>
      </c>
      <c r="D46" s="85"/>
      <c r="E46" s="51"/>
      <c r="F46" s="48"/>
      <c r="G46" s="51"/>
      <c r="H46" s="86"/>
      <c r="I46" s="48"/>
      <c r="J46" s="51"/>
      <c r="K46" s="48"/>
      <c r="L46" s="51"/>
      <c r="M46" s="48"/>
      <c r="N46" s="51"/>
      <c r="O46" s="86"/>
      <c r="P46" s="85"/>
      <c r="Q46" s="51"/>
      <c r="R46" s="48"/>
      <c r="S46" s="51"/>
      <c r="T46" s="48"/>
      <c r="U46" s="51"/>
      <c r="V46" s="86"/>
      <c r="W46" s="48"/>
      <c r="X46" s="51">
        <v>1</v>
      </c>
      <c r="Y46" s="86"/>
      <c r="Z46" s="132">
        <f t="shared" si="0"/>
        <v>1</v>
      </c>
      <c r="AA46" s="51">
        <v>1</v>
      </c>
      <c r="AB46" s="48"/>
      <c r="AC46" s="51"/>
      <c r="AD46" s="48"/>
      <c r="AE46" s="51"/>
      <c r="AF46" s="86"/>
      <c r="AG46" s="48"/>
    </row>
    <row r="47" spans="1:33" ht="15.75" thickBot="1" x14ac:dyDescent="0.3">
      <c r="A47" s="266"/>
      <c r="B47" s="90" t="s">
        <v>27</v>
      </c>
      <c r="C47" s="51"/>
      <c r="D47" s="85"/>
      <c r="E47" s="51"/>
      <c r="F47" s="48"/>
      <c r="G47" s="51"/>
      <c r="H47" s="86"/>
      <c r="I47" s="48"/>
      <c r="J47" s="51"/>
      <c r="K47" s="48"/>
      <c r="L47" s="51"/>
      <c r="M47" s="48"/>
      <c r="N47" s="51"/>
      <c r="O47" s="86"/>
      <c r="P47" s="85"/>
      <c r="Q47" s="51"/>
      <c r="R47" s="48"/>
      <c r="S47" s="51"/>
      <c r="T47" s="48"/>
      <c r="U47" s="51"/>
      <c r="V47" s="86"/>
      <c r="W47" s="48"/>
      <c r="X47" s="51"/>
      <c r="Y47" s="86"/>
      <c r="Z47" s="132"/>
      <c r="AA47" s="51"/>
      <c r="AB47" s="48"/>
      <c r="AC47" s="51"/>
      <c r="AD47" s="48"/>
      <c r="AE47" s="51"/>
      <c r="AF47" s="86"/>
      <c r="AG47" s="48"/>
    </row>
    <row r="48" spans="1:33" ht="16.5" thickTop="1" thickBot="1" x14ac:dyDescent="0.3">
      <c r="A48" s="50" t="s">
        <v>85</v>
      </c>
      <c r="B48" s="77"/>
      <c r="C48" s="51">
        <v>2</v>
      </c>
      <c r="D48" s="85"/>
      <c r="E48" s="51"/>
      <c r="F48" s="48"/>
      <c r="G48" s="51"/>
      <c r="H48" s="86"/>
      <c r="I48" s="48"/>
      <c r="J48" s="51"/>
      <c r="K48" s="48"/>
      <c r="L48" s="51"/>
      <c r="M48" s="48"/>
      <c r="N48" s="51"/>
      <c r="O48" s="86"/>
      <c r="P48" s="85"/>
      <c r="Q48" s="51"/>
      <c r="R48" s="48"/>
      <c r="S48" s="51"/>
      <c r="T48" s="48"/>
      <c r="U48" s="51"/>
      <c r="V48" s="86"/>
      <c r="W48" s="48"/>
      <c r="X48" s="51">
        <v>2</v>
      </c>
      <c r="Y48" s="86"/>
      <c r="Z48" s="132"/>
      <c r="AA48" s="51">
        <v>2</v>
      </c>
      <c r="AB48" s="48"/>
      <c r="AC48" s="51"/>
      <c r="AD48" s="48"/>
      <c r="AE48" s="51"/>
      <c r="AF48" s="86"/>
      <c r="AG48" s="48"/>
    </row>
    <row r="49" spans="1:33" ht="31.5" thickTop="1" thickBot="1" x14ac:dyDescent="0.3">
      <c r="A49" s="49" t="s">
        <v>28</v>
      </c>
      <c r="B49" s="91" t="s">
        <v>29</v>
      </c>
      <c r="C49" s="51"/>
      <c r="D49" s="85"/>
      <c r="E49" s="51"/>
      <c r="F49" s="48"/>
      <c r="G49" s="51"/>
      <c r="H49" s="86"/>
      <c r="I49" s="48"/>
      <c r="J49" s="51"/>
      <c r="K49" s="48"/>
      <c r="L49" s="51"/>
      <c r="M49" s="48"/>
      <c r="N49" s="51"/>
      <c r="O49" s="86"/>
      <c r="P49" s="85"/>
      <c r="Q49" s="51"/>
      <c r="R49" s="48"/>
      <c r="S49" s="51"/>
      <c r="T49" s="48"/>
      <c r="U49" s="51"/>
      <c r="V49" s="86"/>
      <c r="W49" s="48"/>
      <c r="X49" s="51"/>
      <c r="Y49" s="86"/>
      <c r="Z49" s="132"/>
      <c r="AA49" s="51"/>
      <c r="AB49" s="48"/>
      <c r="AC49" s="51"/>
      <c r="AD49" s="48"/>
      <c r="AE49" s="51"/>
      <c r="AF49" s="86"/>
      <c r="AG49" s="48"/>
    </row>
    <row r="50" spans="1:33" ht="31.5" thickTop="1" thickBot="1" x14ac:dyDescent="0.3">
      <c r="A50" s="50" t="s">
        <v>30</v>
      </c>
      <c r="B50" s="92" t="s">
        <v>31</v>
      </c>
      <c r="C50" s="51"/>
      <c r="D50" s="85"/>
      <c r="E50" s="51"/>
      <c r="F50" s="48"/>
      <c r="G50" s="51"/>
      <c r="H50" s="86"/>
      <c r="I50" s="48"/>
      <c r="J50" s="51">
        <v>1</v>
      </c>
      <c r="K50" s="48">
        <v>1</v>
      </c>
      <c r="L50" s="51"/>
      <c r="M50" s="48"/>
      <c r="N50" s="51"/>
      <c r="O50" s="86"/>
      <c r="P50" s="85"/>
      <c r="Q50" s="51"/>
      <c r="R50" s="48"/>
      <c r="S50" s="51"/>
      <c r="T50" s="48"/>
      <c r="U50" s="51"/>
      <c r="V50" s="86"/>
      <c r="W50" s="48"/>
      <c r="X50" s="51">
        <v>1</v>
      </c>
      <c r="Y50" s="86">
        <v>1</v>
      </c>
      <c r="Z50" s="132">
        <f t="shared" si="0"/>
        <v>2</v>
      </c>
      <c r="AA50" s="51">
        <v>1</v>
      </c>
      <c r="AB50" s="48">
        <v>1</v>
      </c>
      <c r="AC50" s="51"/>
      <c r="AD50" s="48"/>
      <c r="AE50" s="51"/>
      <c r="AF50" s="86"/>
      <c r="AG50" s="48"/>
    </row>
    <row r="51" spans="1:33" ht="15.75" customHeight="1" thickTop="1" x14ac:dyDescent="0.25">
      <c r="A51" s="267" t="s">
        <v>86</v>
      </c>
      <c r="B51" s="91" t="s">
        <v>32</v>
      </c>
      <c r="C51" s="51"/>
      <c r="D51" s="85"/>
      <c r="E51" s="51"/>
      <c r="F51" s="48"/>
      <c r="G51" s="51"/>
      <c r="H51" s="86"/>
      <c r="I51" s="48"/>
      <c r="J51" s="51">
        <v>7</v>
      </c>
      <c r="K51" s="48"/>
      <c r="L51" s="51"/>
      <c r="M51" s="48"/>
      <c r="N51" s="51"/>
      <c r="O51" s="86"/>
      <c r="P51" s="85"/>
      <c r="Q51" s="51">
        <v>1</v>
      </c>
      <c r="R51" s="48"/>
      <c r="S51" s="51"/>
      <c r="T51" s="48"/>
      <c r="U51" s="51"/>
      <c r="V51" s="86"/>
      <c r="W51" s="48"/>
      <c r="X51" s="51">
        <v>8</v>
      </c>
      <c r="Y51" s="86"/>
      <c r="Z51" s="132">
        <f t="shared" si="0"/>
        <v>8</v>
      </c>
      <c r="AA51" s="51">
        <v>8</v>
      </c>
      <c r="AB51" s="48"/>
      <c r="AC51" s="51"/>
      <c r="AD51" s="48"/>
      <c r="AE51" s="51"/>
      <c r="AF51" s="86"/>
      <c r="AG51" s="48"/>
    </row>
    <row r="52" spans="1:33" ht="15.75" thickBot="1" x14ac:dyDescent="0.3">
      <c r="A52" s="268"/>
      <c r="B52" s="90" t="s">
        <v>33</v>
      </c>
      <c r="C52" s="51"/>
      <c r="D52" s="85"/>
      <c r="E52" s="51"/>
      <c r="F52" s="48"/>
      <c r="G52" s="51"/>
      <c r="H52" s="86"/>
      <c r="I52" s="48"/>
      <c r="J52" s="51"/>
      <c r="K52" s="48"/>
      <c r="L52" s="51"/>
      <c r="M52" s="48"/>
      <c r="N52" s="51"/>
      <c r="O52" s="86"/>
      <c r="P52" s="85"/>
      <c r="Q52" s="51"/>
      <c r="R52" s="48"/>
      <c r="S52" s="51"/>
      <c r="T52" s="48"/>
      <c r="U52" s="51"/>
      <c r="V52" s="86"/>
      <c r="W52" s="48"/>
      <c r="X52" s="51"/>
      <c r="Y52" s="86"/>
      <c r="Z52" s="132"/>
      <c r="AA52" s="51"/>
      <c r="AB52" s="48"/>
      <c r="AC52" s="51"/>
      <c r="AD52" s="48"/>
      <c r="AE52" s="51"/>
      <c r="AF52" s="86"/>
      <c r="AG52" s="48"/>
    </row>
    <row r="53" spans="1:33" ht="16.5" thickTop="1" thickBot="1" x14ac:dyDescent="0.3">
      <c r="A53" s="78" t="s">
        <v>34</v>
      </c>
      <c r="B53" s="79"/>
      <c r="C53" s="140"/>
      <c r="D53" s="141"/>
      <c r="E53" s="140"/>
      <c r="F53" s="142"/>
      <c r="G53" s="140"/>
      <c r="H53" s="143"/>
      <c r="I53" s="142"/>
      <c r="J53" s="140"/>
      <c r="K53" s="142"/>
      <c r="L53" s="140"/>
      <c r="M53" s="142"/>
      <c r="N53" s="140"/>
      <c r="O53" s="143"/>
      <c r="P53" s="141"/>
      <c r="Q53" s="140">
        <v>1</v>
      </c>
      <c r="R53" s="142"/>
      <c r="S53" s="140"/>
      <c r="T53" s="142"/>
      <c r="U53" s="140"/>
      <c r="V53" s="143"/>
      <c r="W53" s="142"/>
      <c r="X53" s="140">
        <v>1</v>
      </c>
      <c r="Y53" s="143"/>
      <c r="Z53" s="132">
        <f t="shared" si="0"/>
        <v>1</v>
      </c>
      <c r="AA53" s="140">
        <v>1</v>
      </c>
      <c r="AB53" s="142">
        <v>4</v>
      </c>
      <c r="AC53" s="140"/>
      <c r="AD53" s="142"/>
      <c r="AE53" s="140"/>
      <c r="AF53" s="143"/>
      <c r="AG53" s="142"/>
    </row>
    <row r="54" spans="1:33" ht="15.75" thickBot="1" x14ac:dyDescent="0.3">
      <c r="A54" s="269" t="s">
        <v>35</v>
      </c>
      <c r="B54" s="270"/>
      <c r="C54" s="100">
        <f>SUM(C39:C52)</f>
        <v>4</v>
      </c>
      <c r="D54" s="150">
        <v>0</v>
      </c>
      <c r="E54" s="100">
        <v>0</v>
      </c>
      <c r="F54" s="148">
        <v>0</v>
      </c>
      <c r="G54" s="100"/>
      <c r="H54" s="149"/>
      <c r="I54" s="148"/>
      <c r="J54" s="100">
        <f>SUM(J39:J52)</f>
        <v>9</v>
      </c>
      <c r="K54" s="148">
        <v>1</v>
      </c>
      <c r="L54" s="100">
        <f>SUM(L39:L53)</f>
        <v>1</v>
      </c>
      <c r="M54" s="148">
        <v>0</v>
      </c>
      <c r="N54" s="100"/>
      <c r="O54" s="149"/>
      <c r="P54" s="150"/>
      <c r="Q54" s="100">
        <f>SUM(Q39:Q53)</f>
        <v>24</v>
      </c>
      <c r="R54" s="148">
        <f>SUM(R39:R53)</f>
        <v>3</v>
      </c>
      <c r="S54" s="100">
        <v>7</v>
      </c>
      <c r="T54" s="148">
        <v>8</v>
      </c>
      <c r="U54" s="100">
        <f>SUM(U39:U51)</f>
        <v>0</v>
      </c>
      <c r="V54" s="149">
        <v>0</v>
      </c>
      <c r="W54" s="148"/>
      <c r="X54" s="100">
        <f>SUM(X39:X53)</f>
        <v>45</v>
      </c>
      <c r="Y54" s="149">
        <f>SUM(Y39:Y53)</f>
        <v>12</v>
      </c>
      <c r="Z54" s="150">
        <f>SUM(X54:Y54)</f>
        <v>57</v>
      </c>
      <c r="AA54" s="100">
        <f>SUM(AA39:AA53)</f>
        <v>37</v>
      </c>
      <c r="AB54" s="148">
        <v>4</v>
      </c>
      <c r="AC54" s="100">
        <v>8</v>
      </c>
      <c r="AD54" s="148">
        <v>8</v>
      </c>
      <c r="AE54" s="146"/>
      <c r="AF54" s="147"/>
      <c r="AG54" s="145"/>
    </row>
    <row r="57" spans="1:33" ht="16.5" thickBot="1" x14ac:dyDescent="0.3">
      <c r="A57" s="221" t="s">
        <v>120</v>
      </c>
      <c r="B57" s="221"/>
      <c r="C57" s="221"/>
      <c r="D57" s="221"/>
      <c r="E57" s="221"/>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row>
    <row r="58" spans="1:33" ht="15.75" thickBot="1" x14ac:dyDescent="0.3">
      <c r="A58" s="256" t="s">
        <v>12</v>
      </c>
      <c r="B58" s="257"/>
      <c r="C58" s="262" t="s">
        <v>56</v>
      </c>
      <c r="D58" s="263"/>
      <c r="E58" s="263"/>
      <c r="F58" s="263"/>
      <c r="G58" s="263"/>
      <c r="H58" s="263"/>
      <c r="I58" s="264"/>
      <c r="J58" s="262" t="s">
        <v>57</v>
      </c>
      <c r="K58" s="263"/>
      <c r="L58" s="263"/>
      <c r="M58" s="263"/>
      <c r="N58" s="263"/>
      <c r="O58" s="263"/>
      <c r="P58" s="264"/>
      <c r="Q58" s="275" t="s">
        <v>58</v>
      </c>
      <c r="R58" s="276"/>
      <c r="S58" s="276"/>
      <c r="T58" s="276"/>
      <c r="U58" s="276"/>
      <c r="V58" s="276"/>
      <c r="W58" s="277"/>
      <c r="X58" s="256" t="s">
        <v>121</v>
      </c>
      <c r="Y58" s="278"/>
      <c r="Z58" s="278"/>
      <c r="AA58" s="279"/>
      <c r="AB58" s="279"/>
      <c r="AC58" s="279"/>
      <c r="AD58" s="279"/>
      <c r="AE58" s="279"/>
      <c r="AF58" s="279"/>
      <c r="AG58" s="280"/>
    </row>
    <row r="59" spans="1:33" ht="15.75" customHeight="1" thickBot="1" x14ac:dyDescent="0.3">
      <c r="A59" s="258"/>
      <c r="B59" s="259"/>
      <c r="C59" s="262" t="s">
        <v>17</v>
      </c>
      <c r="D59" s="263"/>
      <c r="E59" s="262" t="s">
        <v>18</v>
      </c>
      <c r="F59" s="264"/>
      <c r="G59" s="262" t="s">
        <v>36</v>
      </c>
      <c r="H59" s="263"/>
      <c r="I59" s="264"/>
      <c r="J59" s="262" t="s">
        <v>17</v>
      </c>
      <c r="K59" s="264"/>
      <c r="L59" s="262" t="s">
        <v>18</v>
      </c>
      <c r="M59" s="264"/>
      <c r="N59" s="262" t="s">
        <v>36</v>
      </c>
      <c r="O59" s="263"/>
      <c r="P59" s="263"/>
      <c r="Q59" s="281" t="s">
        <v>17</v>
      </c>
      <c r="R59" s="282"/>
      <c r="S59" s="281" t="s">
        <v>18</v>
      </c>
      <c r="T59" s="282"/>
      <c r="U59" s="262" t="s">
        <v>36</v>
      </c>
      <c r="V59" s="263"/>
      <c r="W59" s="264"/>
      <c r="X59" s="283" t="s">
        <v>75</v>
      </c>
      <c r="Y59" s="271" t="s">
        <v>76</v>
      </c>
      <c r="Z59" s="273" t="s">
        <v>115</v>
      </c>
      <c r="AA59" s="262" t="s">
        <v>17</v>
      </c>
      <c r="AB59" s="264"/>
      <c r="AC59" s="262" t="s">
        <v>18</v>
      </c>
      <c r="AD59" s="264"/>
      <c r="AE59" s="262" t="s">
        <v>36</v>
      </c>
      <c r="AF59" s="263"/>
      <c r="AG59" s="264"/>
    </row>
    <row r="60" spans="1:33" ht="15.75" thickBot="1" x14ac:dyDescent="0.3">
      <c r="A60" s="260"/>
      <c r="B60" s="261"/>
      <c r="C60" s="100" t="s">
        <v>73</v>
      </c>
      <c r="D60" s="98" t="s">
        <v>74</v>
      </c>
      <c r="E60" s="100" t="s">
        <v>73</v>
      </c>
      <c r="F60" s="99" t="s">
        <v>74</v>
      </c>
      <c r="G60" s="100" t="s">
        <v>73</v>
      </c>
      <c r="H60" s="83" t="s">
        <v>74</v>
      </c>
      <c r="I60" s="99" t="s">
        <v>19</v>
      </c>
      <c r="J60" s="100" t="s">
        <v>73</v>
      </c>
      <c r="K60" s="99" t="s">
        <v>74</v>
      </c>
      <c r="L60" s="100" t="s">
        <v>73</v>
      </c>
      <c r="M60" s="99" t="s">
        <v>74</v>
      </c>
      <c r="N60" s="100" t="s">
        <v>73</v>
      </c>
      <c r="O60" s="83" t="s">
        <v>74</v>
      </c>
      <c r="P60" s="98" t="s">
        <v>19</v>
      </c>
      <c r="Q60" s="124" t="s">
        <v>73</v>
      </c>
      <c r="R60" s="125" t="s">
        <v>74</v>
      </c>
      <c r="S60" s="124" t="s">
        <v>73</v>
      </c>
      <c r="T60" s="125" t="s">
        <v>74</v>
      </c>
      <c r="U60" s="129" t="s">
        <v>73</v>
      </c>
      <c r="V60" s="130" t="s">
        <v>74</v>
      </c>
      <c r="W60" s="131" t="s">
        <v>19</v>
      </c>
      <c r="X60" s="284"/>
      <c r="Y60" s="272"/>
      <c r="Z60" s="274"/>
      <c r="AA60" s="97" t="s">
        <v>73</v>
      </c>
      <c r="AB60" s="84" t="s">
        <v>74</v>
      </c>
      <c r="AC60" s="100" t="s">
        <v>73</v>
      </c>
      <c r="AD60" s="99" t="s">
        <v>74</v>
      </c>
      <c r="AE60" s="100" t="s">
        <v>73</v>
      </c>
      <c r="AF60" s="83" t="s">
        <v>74</v>
      </c>
      <c r="AG60" s="99" t="s">
        <v>19</v>
      </c>
    </row>
    <row r="61" spans="1:33" x14ac:dyDescent="0.25">
      <c r="A61" s="265" t="s">
        <v>84</v>
      </c>
      <c r="B61" s="122" t="s">
        <v>20</v>
      </c>
      <c r="C61" s="93">
        <v>36</v>
      </c>
      <c r="D61" s="126">
        <v>3</v>
      </c>
      <c r="E61" s="93">
        <v>6</v>
      </c>
      <c r="F61" s="123">
        <v>1</v>
      </c>
      <c r="G61" s="93"/>
      <c r="H61" s="127"/>
      <c r="I61" s="123"/>
      <c r="J61" s="93">
        <v>19</v>
      </c>
      <c r="K61" s="123">
        <v>2</v>
      </c>
      <c r="L61" s="93"/>
      <c r="M61" s="123"/>
      <c r="N61" s="93"/>
      <c r="O61" s="127"/>
      <c r="P61" s="126"/>
      <c r="Q61" s="93">
        <v>16</v>
      </c>
      <c r="R61" s="123">
        <v>2</v>
      </c>
      <c r="S61" s="93"/>
      <c r="T61" s="123">
        <v>4</v>
      </c>
      <c r="U61" s="93"/>
      <c r="V61" s="127"/>
      <c r="W61" s="123"/>
      <c r="X61" s="93">
        <f>SUM(C61,E61,J61,L61,Q61,S61)</f>
        <v>77</v>
      </c>
      <c r="Y61" s="128">
        <f>SUM(D61,F61,K61,M61,R61,T61)</f>
        <v>12</v>
      </c>
      <c r="Z61" s="132">
        <f>SUM(X61:Y61)</f>
        <v>89</v>
      </c>
      <c r="AA61" s="93">
        <f t="shared" ref="AA61:AD62" si="1">SUM(C61,J61,Q61)</f>
        <v>71</v>
      </c>
      <c r="AB61" s="123">
        <f t="shared" si="1"/>
        <v>7</v>
      </c>
      <c r="AC61" s="93">
        <f t="shared" si="1"/>
        <v>6</v>
      </c>
      <c r="AD61" s="123">
        <f t="shared" si="1"/>
        <v>5</v>
      </c>
      <c r="AE61" s="93"/>
      <c r="AF61" s="127"/>
      <c r="AG61" s="123"/>
    </row>
    <row r="62" spans="1:33" x14ac:dyDescent="0.25">
      <c r="A62" s="265"/>
      <c r="B62" s="90" t="s">
        <v>21</v>
      </c>
      <c r="C62" s="51">
        <v>9</v>
      </c>
      <c r="D62" s="85">
        <v>1</v>
      </c>
      <c r="E62" s="51">
        <v>3</v>
      </c>
      <c r="F62" s="48"/>
      <c r="G62" s="51"/>
      <c r="H62" s="86"/>
      <c r="I62" s="48"/>
      <c r="J62" s="51">
        <v>9</v>
      </c>
      <c r="K62" s="48">
        <v>1</v>
      </c>
      <c r="L62" s="51">
        <v>1</v>
      </c>
      <c r="M62" s="48"/>
      <c r="N62" s="51"/>
      <c r="O62" s="86"/>
      <c r="P62" s="85"/>
      <c r="Q62" s="51">
        <v>15</v>
      </c>
      <c r="R62" s="48"/>
      <c r="S62" s="51">
        <v>3</v>
      </c>
      <c r="T62" s="48">
        <v>1</v>
      </c>
      <c r="U62" s="51"/>
      <c r="V62" s="86"/>
      <c r="W62" s="48"/>
      <c r="X62" s="51">
        <f>SUM(C62,E62,J62,L62,Q62,S62)</f>
        <v>40</v>
      </c>
      <c r="Y62" s="86">
        <f>SUM(D62,F62,K62,M62,R62,T62)</f>
        <v>3</v>
      </c>
      <c r="Z62" s="132">
        <f>SUM(X62:Y62)</f>
        <v>43</v>
      </c>
      <c r="AA62" s="51">
        <f t="shared" si="1"/>
        <v>33</v>
      </c>
      <c r="AB62" s="48">
        <f t="shared" si="1"/>
        <v>2</v>
      </c>
      <c r="AC62" s="51">
        <f t="shared" si="1"/>
        <v>7</v>
      </c>
      <c r="AD62" s="48">
        <f t="shared" si="1"/>
        <v>1</v>
      </c>
      <c r="AE62" s="51"/>
      <c r="AF62" s="86"/>
      <c r="AG62" s="48"/>
    </row>
    <row r="63" spans="1:33" ht="24.75" customHeight="1" x14ac:dyDescent="0.25">
      <c r="A63" s="265"/>
      <c r="B63" s="90" t="s">
        <v>77</v>
      </c>
      <c r="C63" s="51"/>
      <c r="D63" s="85"/>
      <c r="E63" s="51"/>
      <c r="F63" s="48"/>
      <c r="G63" s="51"/>
      <c r="H63" s="86"/>
      <c r="I63" s="48"/>
      <c r="J63" s="51"/>
      <c r="K63" s="48"/>
      <c r="L63" s="51"/>
      <c r="M63" s="48"/>
      <c r="N63" s="51"/>
      <c r="O63" s="86"/>
      <c r="P63" s="85"/>
      <c r="Q63" s="51"/>
      <c r="R63" s="48"/>
      <c r="S63" s="51"/>
      <c r="T63" s="48"/>
      <c r="U63" s="51"/>
      <c r="V63" s="86"/>
      <c r="W63" s="48"/>
      <c r="X63" s="51"/>
      <c r="Y63" s="86"/>
      <c r="Z63" s="132"/>
      <c r="AA63" s="51"/>
      <c r="AB63" s="48"/>
      <c r="AC63" s="51"/>
      <c r="AD63" s="48"/>
      <c r="AE63" s="51"/>
      <c r="AF63" s="86"/>
      <c r="AG63" s="48"/>
    </row>
    <row r="64" spans="1:33" x14ac:dyDescent="0.25">
      <c r="A64" s="265"/>
      <c r="B64" s="90" t="s">
        <v>22</v>
      </c>
      <c r="C64" s="51"/>
      <c r="D64" s="85"/>
      <c r="E64" s="51"/>
      <c r="F64" s="48"/>
      <c r="G64" s="51"/>
      <c r="H64" s="86"/>
      <c r="I64" s="48"/>
      <c r="J64" s="51"/>
      <c r="K64" s="48"/>
      <c r="L64" s="51"/>
      <c r="M64" s="48"/>
      <c r="N64" s="51"/>
      <c r="O64" s="86"/>
      <c r="P64" s="85"/>
      <c r="Q64" s="51"/>
      <c r="R64" s="48"/>
      <c r="S64" s="51"/>
      <c r="T64" s="48"/>
      <c r="U64" s="51"/>
      <c r="V64" s="86"/>
      <c r="W64" s="48"/>
      <c r="X64" s="51"/>
      <c r="Y64" s="86"/>
      <c r="Z64" s="132"/>
      <c r="AA64" s="51"/>
      <c r="AB64" s="48"/>
      <c r="AC64" s="51"/>
      <c r="AD64" s="48"/>
      <c r="AE64" s="51"/>
      <c r="AF64" s="86"/>
      <c r="AG64" s="48"/>
    </row>
    <row r="65" spans="1:33" x14ac:dyDescent="0.25">
      <c r="A65" s="265"/>
      <c r="B65" s="90" t="s">
        <v>23</v>
      </c>
      <c r="C65" s="51"/>
      <c r="D65" s="85"/>
      <c r="E65" s="51"/>
      <c r="F65" s="48"/>
      <c r="G65" s="51"/>
      <c r="H65" s="86"/>
      <c r="I65" s="48"/>
      <c r="J65" s="51"/>
      <c r="K65" s="48"/>
      <c r="L65" s="51"/>
      <c r="M65" s="48"/>
      <c r="N65" s="51"/>
      <c r="O65" s="86"/>
      <c r="P65" s="85"/>
      <c r="Q65" s="51"/>
      <c r="R65" s="48"/>
      <c r="S65" s="51"/>
      <c r="T65" s="48"/>
      <c r="U65" s="51"/>
      <c r="V65" s="86"/>
      <c r="W65" s="48"/>
      <c r="X65" s="51"/>
      <c r="Y65" s="86"/>
      <c r="Z65" s="132"/>
      <c r="AA65" s="51"/>
      <c r="AB65" s="48"/>
      <c r="AC65" s="51"/>
      <c r="AD65" s="48"/>
      <c r="AE65" s="51"/>
      <c r="AF65" s="86"/>
      <c r="AG65" s="48"/>
    </row>
    <row r="66" spans="1:33" ht="30" x14ac:dyDescent="0.25">
      <c r="A66" s="265"/>
      <c r="B66" s="90" t="s">
        <v>24</v>
      </c>
      <c r="C66" s="51"/>
      <c r="D66" s="85"/>
      <c r="E66" s="51"/>
      <c r="F66" s="48"/>
      <c r="G66" s="51"/>
      <c r="H66" s="86"/>
      <c r="I66" s="48"/>
      <c r="J66" s="51"/>
      <c r="K66" s="48"/>
      <c r="L66" s="51"/>
      <c r="M66" s="48"/>
      <c r="N66" s="51"/>
      <c r="O66" s="86"/>
      <c r="P66" s="85"/>
      <c r="Q66" s="51"/>
      <c r="R66" s="48"/>
      <c r="S66" s="51"/>
      <c r="T66" s="48"/>
      <c r="U66" s="51"/>
      <c r="V66" s="86"/>
      <c r="W66" s="48"/>
      <c r="X66" s="51"/>
      <c r="Y66" s="86"/>
      <c r="Z66" s="132"/>
      <c r="AA66" s="51"/>
      <c r="AB66" s="48"/>
      <c r="AC66" s="51"/>
      <c r="AD66" s="48"/>
      <c r="AE66" s="51"/>
      <c r="AF66" s="86"/>
      <c r="AG66" s="48"/>
    </row>
    <row r="67" spans="1:33" x14ac:dyDescent="0.25">
      <c r="A67" s="265"/>
      <c r="B67" s="90" t="s">
        <v>25</v>
      </c>
      <c r="C67" s="51"/>
      <c r="D67" s="85"/>
      <c r="E67" s="51"/>
      <c r="F67" s="48"/>
      <c r="G67" s="51"/>
      <c r="H67" s="86"/>
      <c r="I67" s="48"/>
      <c r="J67" s="51"/>
      <c r="K67" s="48"/>
      <c r="L67" s="51"/>
      <c r="M67" s="48"/>
      <c r="N67" s="51"/>
      <c r="O67" s="86"/>
      <c r="P67" s="85"/>
      <c r="Q67" s="51"/>
      <c r="R67" s="48"/>
      <c r="S67" s="51"/>
      <c r="T67" s="48"/>
      <c r="U67" s="51"/>
      <c r="V67" s="86"/>
      <c r="W67" s="48"/>
      <c r="X67" s="51"/>
      <c r="Y67" s="86"/>
      <c r="Z67" s="132"/>
      <c r="AA67" s="51"/>
      <c r="AB67" s="48"/>
      <c r="AC67" s="51"/>
      <c r="AD67" s="48"/>
      <c r="AE67" s="51"/>
      <c r="AF67" s="86"/>
      <c r="AG67" s="48"/>
    </row>
    <row r="68" spans="1:33" x14ac:dyDescent="0.25">
      <c r="A68" s="265"/>
      <c r="B68" s="90" t="s">
        <v>26</v>
      </c>
      <c r="C68" s="51"/>
      <c r="D68" s="85"/>
      <c r="E68" s="51"/>
      <c r="F68" s="48"/>
      <c r="G68" s="51"/>
      <c r="H68" s="86"/>
      <c r="I68" s="48"/>
      <c r="J68" s="51"/>
      <c r="K68" s="48"/>
      <c r="L68" s="51"/>
      <c r="M68" s="48"/>
      <c r="N68" s="51"/>
      <c r="O68" s="86"/>
      <c r="P68" s="85"/>
      <c r="Q68" s="51">
        <v>1</v>
      </c>
      <c r="R68" s="48"/>
      <c r="S68" s="51"/>
      <c r="T68" s="48"/>
      <c r="U68" s="51"/>
      <c r="V68" s="86"/>
      <c r="W68" s="48"/>
      <c r="X68" s="51">
        <v>1</v>
      </c>
      <c r="Y68" s="86"/>
      <c r="Z68" s="132">
        <v>1</v>
      </c>
      <c r="AA68" s="51">
        <f>SUM(C68,J68,Q68)</f>
        <v>1</v>
      </c>
      <c r="AB68" s="48"/>
      <c r="AC68" s="51"/>
      <c r="AD68" s="48"/>
      <c r="AE68" s="51"/>
      <c r="AF68" s="86"/>
      <c r="AG68" s="48"/>
    </row>
    <row r="69" spans="1:33" ht="15.75" thickBot="1" x14ac:dyDescent="0.3">
      <c r="A69" s="266"/>
      <c r="B69" s="90" t="s">
        <v>27</v>
      </c>
      <c r="C69" s="51">
        <v>1</v>
      </c>
      <c r="D69" s="85"/>
      <c r="E69" s="51"/>
      <c r="F69" s="48"/>
      <c r="G69" s="51"/>
      <c r="H69" s="86"/>
      <c r="I69" s="48"/>
      <c r="J69" s="51"/>
      <c r="K69" s="48"/>
      <c r="L69" s="51"/>
      <c r="M69" s="48"/>
      <c r="N69" s="51"/>
      <c r="O69" s="86"/>
      <c r="P69" s="85"/>
      <c r="Q69" s="51">
        <v>1</v>
      </c>
      <c r="R69" s="48"/>
      <c r="S69" s="51"/>
      <c r="T69" s="48"/>
      <c r="U69" s="51"/>
      <c r="V69" s="86"/>
      <c r="W69" s="48"/>
      <c r="X69" s="51">
        <v>2</v>
      </c>
      <c r="Y69" s="86"/>
      <c r="Z69" s="132">
        <v>2</v>
      </c>
      <c r="AA69" s="51">
        <f>SUM(C69,J69,Q69)</f>
        <v>2</v>
      </c>
      <c r="AB69" s="48"/>
      <c r="AC69" s="51"/>
      <c r="AD69" s="48"/>
      <c r="AE69" s="51"/>
      <c r="AF69" s="86"/>
      <c r="AG69" s="48"/>
    </row>
    <row r="70" spans="1:33" ht="16.5" thickTop="1" thickBot="1" x14ac:dyDescent="0.3">
      <c r="A70" s="50" t="s">
        <v>85</v>
      </c>
      <c r="B70" s="77"/>
      <c r="C70" s="51"/>
      <c r="D70" s="85"/>
      <c r="E70" s="51"/>
      <c r="F70" s="48"/>
      <c r="G70" s="51"/>
      <c r="H70" s="86"/>
      <c r="I70" s="48"/>
      <c r="J70" s="51"/>
      <c r="K70" s="48"/>
      <c r="L70" s="51"/>
      <c r="M70" s="48"/>
      <c r="N70" s="51"/>
      <c r="O70" s="86"/>
      <c r="P70" s="85"/>
      <c r="Q70" s="51"/>
      <c r="R70" s="48"/>
      <c r="S70" s="51"/>
      <c r="T70" s="48"/>
      <c r="U70" s="51"/>
      <c r="V70" s="86"/>
      <c r="W70" s="48"/>
      <c r="X70" s="51"/>
      <c r="Y70" s="86"/>
      <c r="Z70" s="132"/>
      <c r="AA70" s="51"/>
      <c r="AB70" s="48"/>
      <c r="AC70" s="51"/>
      <c r="AD70" s="48"/>
      <c r="AE70" s="51"/>
      <c r="AF70" s="86"/>
      <c r="AG70" s="48"/>
    </row>
    <row r="71" spans="1:33" ht="19.5" customHeight="1" thickTop="1" thickBot="1" x14ac:dyDescent="0.3">
      <c r="A71" s="49" t="s">
        <v>28</v>
      </c>
      <c r="B71" s="91" t="s">
        <v>29</v>
      </c>
      <c r="C71" s="51"/>
      <c r="D71" s="85"/>
      <c r="E71" s="51"/>
      <c r="F71" s="48"/>
      <c r="G71" s="51"/>
      <c r="H71" s="86"/>
      <c r="I71" s="48"/>
      <c r="J71" s="51"/>
      <c r="K71" s="48"/>
      <c r="L71" s="51"/>
      <c r="M71" s="48"/>
      <c r="N71" s="51"/>
      <c r="O71" s="86"/>
      <c r="P71" s="85"/>
      <c r="Q71" s="51"/>
      <c r="R71" s="48"/>
      <c r="S71" s="51"/>
      <c r="T71" s="48"/>
      <c r="U71" s="51"/>
      <c r="V71" s="86"/>
      <c r="W71" s="48"/>
      <c r="X71" s="51"/>
      <c r="Y71" s="86"/>
      <c r="Z71" s="132"/>
      <c r="AA71" s="51"/>
      <c r="AB71" s="48"/>
      <c r="AC71" s="51"/>
      <c r="AD71" s="48"/>
      <c r="AE71" s="51"/>
      <c r="AF71" s="86"/>
      <c r="AG71" s="48"/>
    </row>
    <row r="72" spans="1:33" ht="31.5" thickTop="1" thickBot="1" x14ac:dyDescent="0.3">
      <c r="A72" s="50" t="s">
        <v>30</v>
      </c>
      <c r="B72" s="92" t="s">
        <v>31</v>
      </c>
      <c r="C72" s="51"/>
      <c r="D72" s="85"/>
      <c r="E72" s="51"/>
      <c r="F72" s="48"/>
      <c r="G72" s="51"/>
      <c r="H72" s="86"/>
      <c r="I72" s="48"/>
      <c r="J72" s="51"/>
      <c r="K72" s="48"/>
      <c r="L72" s="51"/>
      <c r="M72" s="48"/>
      <c r="N72" s="51"/>
      <c r="O72" s="86"/>
      <c r="P72" s="85"/>
      <c r="Q72" s="51"/>
      <c r="R72" s="48"/>
      <c r="S72" s="51"/>
      <c r="T72" s="48"/>
      <c r="U72" s="51"/>
      <c r="V72" s="86"/>
      <c r="W72" s="48"/>
      <c r="X72" s="51"/>
      <c r="Y72" s="86"/>
      <c r="Z72" s="132"/>
      <c r="AA72" s="51"/>
      <c r="AB72" s="48"/>
      <c r="AC72" s="51"/>
      <c r="AD72" s="48"/>
      <c r="AE72" s="51"/>
      <c r="AF72" s="86"/>
      <c r="AG72" s="48"/>
    </row>
    <row r="73" spans="1:33" ht="15.75" customHeight="1" thickTop="1" x14ac:dyDescent="0.25">
      <c r="A73" s="267" t="s">
        <v>86</v>
      </c>
      <c r="B73" s="91" t="s">
        <v>32</v>
      </c>
      <c r="C73" s="51"/>
      <c r="D73" s="85"/>
      <c r="E73" s="51"/>
      <c r="F73" s="48"/>
      <c r="G73" s="51"/>
      <c r="H73" s="86"/>
      <c r="I73" s="48"/>
      <c r="J73" s="51"/>
      <c r="K73" s="48"/>
      <c r="L73" s="51"/>
      <c r="M73" s="48"/>
      <c r="N73" s="51"/>
      <c r="O73" s="86"/>
      <c r="P73" s="85"/>
      <c r="Q73" s="51"/>
      <c r="R73" s="48"/>
      <c r="S73" s="51"/>
      <c r="T73" s="48"/>
      <c r="U73" s="51"/>
      <c r="V73" s="86"/>
      <c r="W73" s="48"/>
      <c r="X73" s="51"/>
      <c r="Y73" s="86"/>
      <c r="Z73" s="132"/>
      <c r="AA73" s="51"/>
      <c r="AB73" s="48"/>
      <c r="AC73" s="51"/>
      <c r="AD73" s="48"/>
      <c r="AE73" s="51"/>
      <c r="AF73" s="86"/>
      <c r="AG73" s="48"/>
    </row>
    <row r="74" spans="1:33" ht="15.75" thickBot="1" x14ac:dyDescent="0.3">
      <c r="A74" s="268"/>
      <c r="B74" s="90" t="s">
        <v>33</v>
      </c>
      <c r="C74" s="51"/>
      <c r="D74" s="85">
        <v>1</v>
      </c>
      <c r="E74" s="51"/>
      <c r="F74" s="48"/>
      <c r="G74" s="51"/>
      <c r="H74" s="86"/>
      <c r="I74" s="48"/>
      <c r="J74" s="51">
        <v>1</v>
      </c>
      <c r="K74" s="48"/>
      <c r="L74" s="51">
        <v>2</v>
      </c>
      <c r="M74" s="48">
        <v>1</v>
      </c>
      <c r="N74" s="51"/>
      <c r="O74" s="86"/>
      <c r="P74" s="85"/>
      <c r="Q74" s="51"/>
      <c r="R74" s="48"/>
      <c r="S74" s="51"/>
      <c r="T74" s="48"/>
      <c r="U74" s="51"/>
      <c r="V74" s="86"/>
      <c r="W74" s="48"/>
      <c r="X74" s="51">
        <v>3</v>
      </c>
      <c r="Y74" s="86">
        <v>2</v>
      </c>
      <c r="Z74" s="132">
        <v>5</v>
      </c>
      <c r="AA74" s="51">
        <v>1</v>
      </c>
      <c r="AB74" s="48">
        <v>1</v>
      </c>
      <c r="AC74" s="51">
        <v>2</v>
      </c>
      <c r="AD74" s="48">
        <v>1</v>
      </c>
      <c r="AE74" s="51"/>
      <c r="AF74" s="86"/>
      <c r="AG74" s="48"/>
    </row>
    <row r="75" spans="1:33" ht="16.5" thickTop="1" thickBot="1" x14ac:dyDescent="0.3">
      <c r="A75" s="78" t="s">
        <v>34</v>
      </c>
      <c r="B75" s="79"/>
      <c r="C75" s="140"/>
      <c r="D75" s="141"/>
      <c r="E75" s="140"/>
      <c r="F75" s="142"/>
      <c r="G75" s="140"/>
      <c r="H75" s="143"/>
      <c r="I75" s="142"/>
      <c r="J75" s="140"/>
      <c r="K75" s="142"/>
      <c r="L75" s="140"/>
      <c r="M75" s="142"/>
      <c r="N75" s="140"/>
      <c r="O75" s="143"/>
      <c r="P75" s="141"/>
      <c r="Q75" s="140"/>
      <c r="R75" s="142"/>
      <c r="S75" s="140"/>
      <c r="T75" s="142"/>
      <c r="U75" s="140"/>
      <c r="V75" s="143"/>
      <c r="W75" s="142"/>
      <c r="X75" s="140"/>
      <c r="Y75" s="143"/>
      <c r="Z75" s="132"/>
      <c r="AA75" s="140"/>
      <c r="AB75" s="142"/>
      <c r="AC75" s="140"/>
      <c r="AD75" s="142"/>
      <c r="AE75" s="140"/>
      <c r="AF75" s="143"/>
      <c r="AG75" s="142"/>
    </row>
    <row r="76" spans="1:33" ht="15.75" thickBot="1" x14ac:dyDescent="0.3">
      <c r="A76" s="269" t="s">
        <v>35</v>
      </c>
      <c r="B76" s="270"/>
      <c r="C76" s="100">
        <f>SUM(C61:C74)</f>
        <v>46</v>
      </c>
      <c r="D76" s="150">
        <f>SUM(D61:D75)</f>
        <v>5</v>
      </c>
      <c r="E76" s="100">
        <f>SUM(E61:E75)</f>
        <v>9</v>
      </c>
      <c r="F76" s="148">
        <f>SUM(F61:F75)</f>
        <v>1</v>
      </c>
      <c r="G76" s="100"/>
      <c r="H76" s="149"/>
      <c r="I76" s="148"/>
      <c r="J76" s="100">
        <f>SUM(J61:J75)</f>
        <v>29</v>
      </c>
      <c r="K76" s="148">
        <f>SUM(K61:K75)</f>
        <v>3</v>
      </c>
      <c r="L76" s="100">
        <f>SUM(L61:L75)</f>
        <v>3</v>
      </c>
      <c r="M76" s="148">
        <v>1</v>
      </c>
      <c r="N76" s="100"/>
      <c r="O76" s="149"/>
      <c r="P76" s="150"/>
      <c r="Q76" s="100">
        <f>SUM(Q61:Q75)</f>
        <v>33</v>
      </c>
      <c r="R76" s="148">
        <f>SUM(R61:R75)</f>
        <v>2</v>
      </c>
      <c r="S76" s="100">
        <f>SUM(S61:S75)</f>
        <v>3</v>
      </c>
      <c r="T76" s="148">
        <f>SUM(T61:T74)</f>
        <v>5</v>
      </c>
      <c r="U76" s="100"/>
      <c r="V76" s="149"/>
      <c r="W76" s="148"/>
      <c r="X76" s="100">
        <f>SUM(X61:X75)</f>
        <v>123</v>
      </c>
      <c r="Y76" s="149">
        <f>SUM(Y61:Y75)</f>
        <v>17</v>
      </c>
      <c r="Z76" s="150">
        <f>SUM(Z61:Z75)</f>
        <v>140</v>
      </c>
      <c r="AA76" s="100">
        <f>SUM(AA61:AA75)</f>
        <v>108</v>
      </c>
      <c r="AB76" s="148">
        <f>SUM(AB61:AB75)</f>
        <v>10</v>
      </c>
      <c r="AC76" s="100">
        <f>SUM(AC61:AC74)</f>
        <v>15</v>
      </c>
      <c r="AD76" s="148">
        <f>SUM(AD61:AD74)</f>
        <v>7</v>
      </c>
      <c r="AE76" s="146"/>
      <c r="AF76" s="147"/>
      <c r="AG76" s="145"/>
    </row>
    <row r="79" spans="1:33" ht="16.5" thickBot="1" x14ac:dyDescent="0.3">
      <c r="A79" s="221" t="s">
        <v>122</v>
      </c>
      <c r="B79" s="221"/>
      <c r="C79" s="221"/>
      <c r="D79" s="221"/>
      <c r="E79" s="221"/>
      <c r="F79" s="221"/>
      <c r="G79" s="221"/>
      <c r="H79" s="221"/>
      <c r="I79" s="221"/>
      <c r="J79" s="221"/>
      <c r="K79" s="221"/>
      <c r="L79" s="221"/>
      <c r="M79" s="221"/>
      <c r="N79" s="221"/>
      <c r="O79" s="221"/>
      <c r="P79" s="221"/>
      <c r="Q79" s="221"/>
      <c r="R79" s="221"/>
      <c r="S79" s="221"/>
      <c r="T79" s="221"/>
      <c r="U79" s="221"/>
      <c r="V79" s="221"/>
      <c r="W79" s="221"/>
      <c r="X79" s="221"/>
      <c r="Y79" s="221"/>
      <c r="Z79" s="221"/>
      <c r="AA79" s="221"/>
      <c r="AB79" s="221"/>
      <c r="AC79" s="221"/>
      <c r="AD79" s="221"/>
      <c r="AE79" s="221"/>
      <c r="AF79" s="221"/>
      <c r="AG79" s="221"/>
    </row>
    <row r="80" spans="1:33" ht="15.75" thickBot="1" x14ac:dyDescent="0.3">
      <c r="A80" s="256" t="s">
        <v>12</v>
      </c>
      <c r="B80" s="257"/>
      <c r="C80" s="262" t="s">
        <v>59</v>
      </c>
      <c r="D80" s="263"/>
      <c r="E80" s="263"/>
      <c r="F80" s="263"/>
      <c r="G80" s="263"/>
      <c r="H80" s="263"/>
      <c r="I80" s="264"/>
      <c r="J80" s="262" t="s">
        <v>60</v>
      </c>
      <c r="K80" s="263"/>
      <c r="L80" s="263"/>
      <c r="M80" s="263"/>
      <c r="N80" s="263"/>
      <c r="O80" s="263"/>
      <c r="P80" s="264"/>
      <c r="Q80" s="275" t="s">
        <v>61</v>
      </c>
      <c r="R80" s="276"/>
      <c r="S80" s="276"/>
      <c r="T80" s="276"/>
      <c r="U80" s="276"/>
      <c r="V80" s="276"/>
      <c r="W80" s="277"/>
      <c r="X80" s="256" t="s">
        <v>123</v>
      </c>
      <c r="Y80" s="278"/>
      <c r="Z80" s="278"/>
      <c r="AA80" s="279"/>
      <c r="AB80" s="279"/>
      <c r="AC80" s="279"/>
      <c r="AD80" s="279"/>
      <c r="AE80" s="279"/>
      <c r="AF80" s="279"/>
      <c r="AG80" s="280"/>
    </row>
    <row r="81" spans="1:33" ht="15.75" customHeight="1" thickBot="1" x14ac:dyDescent="0.3">
      <c r="A81" s="258"/>
      <c r="B81" s="259"/>
      <c r="C81" s="262" t="s">
        <v>17</v>
      </c>
      <c r="D81" s="263"/>
      <c r="E81" s="262" t="s">
        <v>18</v>
      </c>
      <c r="F81" s="264"/>
      <c r="G81" s="262" t="s">
        <v>36</v>
      </c>
      <c r="H81" s="263"/>
      <c r="I81" s="264"/>
      <c r="J81" s="262" t="s">
        <v>17</v>
      </c>
      <c r="K81" s="264"/>
      <c r="L81" s="262" t="s">
        <v>18</v>
      </c>
      <c r="M81" s="264"/>
      <c r="N81" s="262" t="s">
        <v>127</v>
      </c>
      <c r="O81" s="263"/>
      <c r="P81" s="263"/>
      <c r="Q81" s="281" t="s">
        <v>17</v>
      </c>
      <c r="R81" s="282"/>
      <c r="S81" s="281" t="s">
        <v>18</v>
      </c>
      <c r="T81" s="282"/>
      <c r="U81" s="262" t="s">
        <v>127</v>
      </c>
      <c r="V81" s="263"/>
      <c r="W81" s="264"/>
      <c r="X81" s="283" t="s">
        <v>75</v>
      </c>
      <c r="Y81" s="271" t="s">
        <v>76</v>
      </c>
      <c r="Z81" s="273" t="s">
        <v>115</v>
      </c>
      <c r="AA81" s="262" t="s">
        <v>17</v>
      </c>
      <c r="AB81" s="264"/>
      <c r="AC81" s="262" t="s">
        <v>18</v>
      </c>
      <c r="AD81" s="264"/>
      <c r="AE81" s="262" t="s">
        <v>127</v>
      </c>
      <c r="AF81" s="263"/>
      <c r="AG81" s="264"/>
    </row>
    <row r="82" spans="1:33" ht="15.75" thickBot="1" x14ac:dyDescent="0.3">
      <c r="A82" s="260"/>
      <c r="B82" s="261"/>
      <c r="C82" s="100" t="s">
        <v>73</v>
      </c>
      <c r="D82" s="98" t="s">
        <v>74</v>
      </c>
      <c r="E82" s="100" t="s">
        <v>73</v>
      </c>
      <c r="F82" s="99" t="s">
        <v>74</v>
      </c>
      <c r="G82" s="100" t="s">
        <v>73</v>
      </c>
      <c r="H82" s="83" t="s">
        <v>74</v>
      </c>
      <c r="I82" s="99" t="s">
        <v>19</v>
      </c>
      <c r="J82" s="100" t="s">
        <v>73</v>
      </c>
      <c r="K82" s="99" t="s">
        <v>74</v>
      </c>
      <c r="L82" s="100" t="s">
        <v>73</v>
      </c>
      <c r="M82" s="99" t="s">
        <v>74</v>
      </c>
      <c r="N82" s="100" t="s">
        <v>73</v>
      </c>
      <c r="O82" s="157" t="s">
        <v>74</v>
      </c>
      <c r="P82" s="98"/>
      <c r="Q82" s="124" t="s">
        <v>73</v>
      </c>
      <c r="R82" s="125" t="s">
        <v>74</v>
      </c>
      <c r="S82" s="124" t="s">
        <v>73</v>
      </c>
      <c r="T82" s="125" t="s">
        <v>74</v>
      </c>
      <c r="U82" s="100" t="s">
        <v>73</v>
      </c>
      <c r="V82" s="157" t="s">
        <v>74</v>
      </c>
      <c r="W82" s="131"/>
      <c r="X82" s="284"/>
      <c r="Y82" s="272"/>
      <c r="Z82" s="274"/>
      <c r="AA82" s="97" t="s">
        <v>73</v>
      </c>
      <c r="AB82" s="84" t="s">
        <v>74</v>
      </c>
      <c r="AC82" s="100" t="s">
        <v>73</v>
      </c>
      <c r="AD82" s="99" t="s">
        <v>74</v>
      </c>
      <c r="AE82" s="100" t="s">
        <v>73</v>
      </c>
      <c r="AF82" s="157" t="s">
        <v>74</v>
      </c>
      <c r="AG82" s="99"/>
    </row>
    <row r="83" spans="1:33" x14ac:dyDescent="0.25">
      <c r="A83" s="265" t="s">
        <v>84</v>
      </c>
      <c r="B83" s="122" t="s">
        <v>20</v>
      </c>
      <c r="C83" s="93">
        <v>19</v>
      </c>
      <c r="D83" s="126">
        <v>2</v>
      </c>
      <c r="E83" s="93"/>
      <c r="F83" s="123"/>
      <c r="G83" s="93"/>
      <c r="H83" s="127"/>
      <c r="I83" s="123"/>
      <c r="J83" s="93">
        <v>13</v>
      </c>
      <c r="K83" s="123"/>
      <c r="L83" s="93"/>
      <c r="M83" s="123">
        <v>1</v>
      </c>
      <c r="N83" s="170"/>
      <c r="O83" s="170"/>
      <c r="P83" s="93"/>
      <c r="Q83" s="93">
        <v>9</v>
      </c>
      <c r="R83" s="123">
        <v>1</v>
      </c>
      <c r="S83" s="93">
        <v>3</v>
      </c>
      <c r="T83" s="123"/>
      <c r="U83" s="93"/>
      <c r="V83" s="123"/>
      <c r="W83" s="123"/>
      <c r="X83" s="93">
        <v>44</v>
      </c>
      <c r="Y83" s="128">
        <v>4</v>
      </c>
      <c r="Z83" s="132">
        <v>48</v>
      </c>
      <c r="AA83" s="93">
        <v>41</v>
      </c>
      <c r="AB83" s="123">
        <v>3</v>
      </c>
      <c r="AC83" s="93">
        <v>3</v>
      </c>
      <c r="AD83" s="123">
        <v>1</v>
      </c>
      <c r="AE83" s="93"/>
      <c r="AF83" s="127"/>
      <c r="AG83" s="123"/>
    </row>
    <row r="84" spans="1:33" x14ac:dyDescent="0.25">
      <c r="A84" s="265"/>
      <c r="B84" s="90" t="s">
        <v>21</v>
      </c>
      <c r="C84" s="51">
        <v>8</v>
      </c>
      <c r="D84" s="85">
        <v>2</v>
      </c>
      <c r="E84" s="51">
        <v>1</v>
      </c>
      <c r="F84" s="48">
        <v>1</v>
      </c>
      <c r="G84" s="51"/>
      <c r="H84" s="86"/>
      <c r="I84" s="48"/>
      <c r="J84" s="51">
        <v>10</v>
      </c>
      <c r="K84" s="48"/>
      <c r="L84" s="51">
        <v>1</v>
      </c>
      <c r="M84" s="48"/>
      <c r="N84" s="171"/>
      <c r="O84" s="171"/>
      <c r="P84" s="51"/>
      <c r="Q84" s="51">
        <v>2</v>
      </c>
      <c r="R84" s="48"/>
      <c r="S84" s="51">
        <v>1</v>
      </c>
      <c r="T84" s="48"/>
      <c r="U84" s="51"/>
      <c r="V84" s="48"/>
      <c r="W84" s="48"/>
      <c r="X84" s="51">
        <v>23</v>
      </c>
      <c r="Y84" s="86">
        <v>3</v>
      </c>
      <c r="Z84" s="132">
        <v>26</v>
      </c>
      <c r="AA84" s="51">
        <v>20</v>
      </c>
      <c r="AB84" s="48">
        <v>2</v>
      </c>
      <c r="AC84" s="51">
        <v>3</v>
      </c>
      <c r="AD84" s="48">
        <v>1</v>
      </c>
      <c r="AE84" s="51"/>
      <c r="AF84" s="86"/>
      <c r="AG84" s="48"/>
    </row>
    <row r="85" spans="1:33" ht="30" x14ac:dyDescent="0.25">
      <c r="A85" s="265"/>
      <c r="B85" s="90" t="s">
        <v>77</v>
      </c>
      <c r="C85" s="51"/>
      <c r="D85" s="85"/>
      <c r="E85" s="51"/>
      <c r="F85" s="48"/>
      <c r="G85" s="51"/>
      <c r="H85" s="86"/>
      <c r="I85" s="48"/>
      <c r="J85" s="51"/>
      <c r="K85" s="48"/>
      <c r="L85" s="51"/>
      <c r="M85" s="48"/>
      <c r="N85" s="171"/>
      <c r="O85" s="171"/>
      <c r="P85" s="51"/>
      <c r="Q85" s="51"/>
      <c r="R85" s="48"/>
      <c r="S85" s="51"/>
      <c r="T85" s="48"/>
      <c r="U85" s="51"/>
      <c r="V85" s="48"/>
      <c r="W85" s="48"/>
      <c r="X85" s="51"/>
      <c r="Y85" s="86"/>
      <c r="Z85" s="132"/>
      <c r="AA85" s="51"/>
      <c r="AB85" s="48"/>
      <c r="AC85" s="51"/>
      <c r="AD85" s="48"/>
      <c r="AE85" s="51"/>
      <c r="AF85" s="86"/>
      <c r="AG85" s="48"/>
    </row>
    <row r="86" spans="1:33" x14ac:dyDescent="0.25">
      <c r="A86" s="265"/>
      <c r="B86" s="90" t="s">
        <v>22</v>
      </c>
      <c r="C86" s="51"/>
      <c r="D86" s="85"/>
      <c r="E86" s="51"/>
      <c r="F86" s="48"/>
      <c r="G86" s="51"/>
      <c r="H86" s="86"/>
      <c r="I86" s="48"/>
      <c r="J86" s="51"/>
      <c r="K86" s="48"/>
      <c r="L86" s="51"/>
      <c r="M86" s="48"/>
      <c r="N86" s="171"/>
      <c r="O86" s="171"/>
      <c r="P86" s="51"/>
      <c r="Q86" s="51"/>
      <c r="R86" s="48"/>
      <c r="S86" s="51"/>
      <c r="T86" s="48"/>
      <c r="U86" s="51"/>
      <c r="V86" s="48"/>
      <c r="W86" s="48"/>
      <c r="X86" s="51"/>
      <c r="Y86" s="86"/>
      <c r="Z86" s="132"/>
      <c r="AA86" s="51"/>
      <c r="AB86" s="48"/>
      <c r="AC86" s="51"/>
      <c r="AD86" s="48"/>
      <c r="AE86" s="51"/>
      <c r="AF86" s="86"/>
      <c r="AG86" s="48"/>
    </row>
    <row r="87" spans="1:33" x14ac:dyDescent="0.25">
      <c r="A87" s="265"/>
      <c r="B87" s="90" t="s">
        <v>23</v>
      </c>
      <c r="C87" s="51"/>
      <c r="D87" s="85"/>
      <c r="E87" s="51"/>
      <c r="F87" s="48"/>
      <c r="G87" s="51"/>
      <c r="H87" s="86"/>
      <c r="I87" s="48"/>
      <c r="J87" s="51"/>
      <c r="K87" s="48"/>
      <c r="L87" s="51"/>
      <c r="M87" s="48"/>
      <c r="N87" s="171"/>
      <c r="O87" s="171"/>
      <c r="P87" s="51"/>
      <c r="Q87" s="51"/>
      <c r="R87" s="48"/>
      <c r="S87" s="51"/>
      <c r="T87" s="48"/>
      <c r="U87" s="51"/>
      <c r="V87" s="48"/>
      <c r="W87" s="48"/>
      <c r="X87" s="51"/>
      <c r="Y87" s="86"/>
      <c r="Z87" s="132"/>
      <c r="AA87" s="51"/>
      <c r="AB87" s="48"/>
      <c r="AC87" s="51"/>
      <c r="AD87" s="48"/>
      <c r="AE87" s="51"/>
      <c r="AF87" s="86"/>
      <c r="AG87" s="48"/>
    </row>
    <row r="88" spans="1:33" ht="30" x14ac:dyDescent="0.25">
      <c r="A88" s="265"/>
      <c r="B88" s="90" t="s">
        <v>24</v>
      </c>
      <c r="C88" s="51"/>
      <c r="D88" s="85"/>
      <c r="E88" s="51"/>
      <c r="F88" s="48"/>
      <c r="G88" s="51"/>
      <c r="H88" s="86"/>
      <c r="I88" s="48"/>
      <c r="J88" s="51"/>
      <c r="K88" s="48"/>
      <c r="L88" s="51"/>
      <c r="M88" s="48"/>
      <c r="N88" s="171"/>
      <c r="O88" s="171"/>
      <c r="P88" s="51"/>
      <c r="Q88" s="51"/>
      <c r="R88" s="48"/>
      <c r="S88" s="51"/>
      <c r="T88" s="48"/>
      <c r="U88" s="51"/>
      <c r="V88" s="48"/>
      <c r="W88" s="48"/>
      <c r="X88" s="51"/>
      <c r="Y88" s="86"/>
      <c r="Z88" s="132"/>
      <c r="AA88" s="51"/>
      <c r="AB88" s="48"/>
      <c r="AC88" s="51"/>
      <c r="AD88" s="48"/>
      <c r="AE88" s="51"/>
      <c r="AF88" s="86"/>
      <c r="AG88" s="48"/>
    </row>
    <row r="89" spans="1:33" x14ac:dyDescent="0.25">
      <c r="A89" s="265"/>
      <c r="B89" s="90" t="s">
        <v>25</v>
      </c>
      <c r="C89" s="51"/>
      <c r="D89" s="85"/>
      <c r="E89" s="51"/>
      <c r="F89" s="48"/>
      <c r="G89" s="51"/>
      <c r="H89" s="86"/>
      <c r="I89" s="48"/>
      <c r="J89" s="51"/>
      <c r="K89" s="48"/>
      <c r="L89" s="51"/>
      <c r="M89" s="48"/>
      <c r="N89" s="171"/>
      <c r="O89" s="171"/>
      <c r="P89" s="51"/>
      <c r="Q89" s="51"/>
      <c r="R89" s="48"/>
      <c r="S89" s="51"/>
      <c r="T89" s="48"/>
      <c r="U89" s="51"/>
      <c r="V89" s="48"/>
      <c r="W89" s="48"/>
      <c r="X89" s="51"/>
      <c r="Y89" s="86"/>
      <c r="Z89" s="132"/>
      <c r="AA89" s="51"/>
      <c r="AB89" s="48"/>
      <c r="AC89" s="51"/>
      <c r="AD89" s="48"/>
      <c r="AE89" s="51"/>
      <c r="AF89" s="86"/>
      <c r="AG89" s="48"/>
    </row>
    <row r="90" spans="1:33" x14ac:dyDescent="0.25">
      <c r="A90" s="265"/>
      <c r="B90" s="90" t="s">
        <v>26</v>
      </c>
      <c r="C90" s="51"/>
      <c r="D90" s="85"/>
      <c r="E90" s="51"/>
      <c r="F90" s="48"/>
      <c r="G90" s="51"/>
      <c r="H90" s="86"/>
      <c r="I90" s="48"/>
      <c r="J90" s="51"/>
      <c r="K90" s="48"/>
      <c r="L90" s="51"/>
      <c r="M90" s="48"/>
      <c r="N90" s="171"/>
      <c r="O90" s="171"/>
      <c r="P90" s="51"/>
      <c r="Q90" s="51">
        <v>1</v>
      </c>
      <c r="R90" s="48"/>
      <c r="S90" s="51"/>
      <c r="T90" s="48"/>
      <c r="U90" s="51"/>
      <c r="V90" s="48"/>
      <c r="W90" s="48"/>
      <c r="X90" s="51">
        <v>1</v>
      </c>
      <c r="Y90" s="86"/>
      <c r="Z90" s="132">
        <v>1</v>
      </c>
      <c r="AA90" s="51">
        <v>1</v>
      </c>
      <c r="AB90" s="48"/>
      <c r="AC90" s="51"/>
      <c r="AD90" s="48"/>
      <c r="AE90" s="51"/>
      <c r="AF90" s="86"/>
      <c r="AG90" s="48"/>
    </row>
    <row r="91" spans="1:33" ht="15.75" thickBot="1" x14ac:dyDescent="0.3">
      <c r="A91" s="266"/>
      <c r="B91" s="90" t="s">
        <v>27</v>
      </c>
      <c r="C91" s="51"/>
      <c r="D91" s="85"/>
      <c r="E91" s="51"/>
      <c r="F91" s="48"/>
      <c r="G91" s="51"/>
      <c r="H91" s="86"/>
      <c r="I91" s="48"/>
      <c r="J91" s="51"/>
      <c r="K91" s="48"/>
      <c r="L91" s="51"/>
      <c r="M91" s="48"/>
      <c r="N91" s="171"/>
      <c r="O91" s="171"/>
      <c r="P91" s="51"/>
      <c r="Q91" s="51"/>
      <c r="R91" s="48"/>
      <c r="S91" s="51"/>
      <c r="T91" s="48"/>
      <c r="U91" s="51"/>
      <c r="V91" s="48"/>
      <c r="W91" s="48"/>
      <c r="X91" s="51"/>
      <c r="Y91" s="86"/>
      <c r="Z91" s="132"/>
      <c r="AA91" s="51"/>
      <c r="AB91" s="48"/>
      <c r="AC91" s="51"/>
      <c r="AD91" s="48"/>
      <c r="AE91" s="51"/>
      <c r="AF91" s="86"/>
      <c r="AG91" s="48"/>
    </row>
    <row r="92" spans="1:33" ht="16.5" thickTop="1" thickBot="1" x14ac:dyDescent="0.3">
      <c r="A92" s="50" t="s">
        <v>85</v>
      </c>
      <c r="B92" s="77"/>
      <c r="C92" s="51"/>
      <c r="D92" s="85"/>
      <c r="E92" s="51"/>
      <c r="F92" s="48"/>
      <c r="G92" s="51"/>
      <c r="H92" s="86"/>
      <c r="I92" s="48"/>
      <c r="J92" s="51"/>
      <c r="K92" s="48"/>
      <c r="L92" s="51"/>
      <c r="M92" s="48"/>
      <c r="N92" s="171"/>
      <c r="O92" s="171"/>
      <c r="P92" s="51"/>
      <c r="Q92" s="51"/>
      <c r="R92" s="48"/>
      <c r="S92" s="51"/>
      <c r="T92" s="48"/>
      <c r="U92" s="51"/>
      <c r="V92" s="48"/>
      <c r="W92" s="48"/>
      <c r="X92" s="51"/>
      <c r="Y92" s="86"/>
      <c r="Z92" s="132"/>
      <c r="AA92" s="51"/>
      <c r="AB92" s="48"/>
      <c r="AC92" s="51"/>
      <c r="AD92" s="48"/>
      <c r="AE92" s="51"/>
      <c r="AF92" s="86"/>
      <c r="AG92" s="48"/>
    </row>
    <row r="93" spans="1:33" ht="31.5" thickTop="1" thickBot="1" x14ac:dyDescent="0.3">
      <c r="A93" s="49" t="s">
        <v>28</v>
      </c>
      <c r="B93" s="91" t="s">
        <v>29</v>
      </c>
      <c r="C93" s="51"/>
      <c r="D93" s="85"/>
      <c r="E93" s="51"/>
      <c r="F93" s="48"/>
      <c r="G93" s="51"/>
      <c r="H93" s="86"/>
      <c r="I93" s="48"/>
      <c r="J93" s="51"/>
      <c r="K93" s="48"/>
      <c r="L93" s="51"/>
      <c r="M93" s="48"/>
      <c r="N93" s="171"/>
      <c r="O93" s="171"/>
      <c r="P93" s="51"/>
      <c r="Q93" s="51"/>
      <c r="R93" s="48">
        <v>1</v>
      </c>
      <c r="S93" s="51"/>
      <c r="T93" s="48"/>
      <c r="U93" s="51"/>
      <c r="V93" s="48"/>
      <c r="W93" s="48"/>
      <c r="X93" s="51"/>
      <c r="Y93" s="86">
        <v>1</v>
      </c>
      <c r="Z93" s="132">
        <v>1</v>
      </c>
      <c r="AA93" s="51"/>
      <c r="AB93" s="48">
        <v>1</v>
      </c>
      <c r="AC93" s="51"/>
      <c r="AD93" s="48"/>
      <c r="AE93" s="51"/>
      <c r="AF93" s="86"/>
      <c r="AG93" s="48"/>
    </row>
    <row r="94" spans="1:33" ht="31.5" thickTop="1" thickBot="1" x14ac:dyDescent="0.3">
      <c r="A94" s="50" t="s">
        <v>30</v>
      </c>
      <c r="B94" s="92" t="s">
        <v>31</v>
      </c>
      <c r="C94" s="51"/>
      <c r="D94" s="85"/>
      <c r="E94" s="51"/>
      <c r="F94" s="48"/>
      <c r="G94" s="51"/>
      <c r="H94" s="86"/>
      <c r="I94" s="48"/>
      <c r="J94" s="51"/>
      <c r="K94" s="48"/>
      <c r="L94" s="51"/>
      <c r="M94" s="48"/>
      <c r="N94" s="171"/>
      <c r="O94" s="171"/>
      <c r="P94" s="51"/>
      <c r="Q94" s="51">
        <v>2</v>
      </c>
      <c r="R94" s="48"/>
      <c r="S94" s="51"/>
      <c r="T94" s="48"/>
      <c r="U94" s="51"/>
      <c r="V94" s="48"/>
      <c r="W94" s="48"/>
      <c r="X94" s="51">
        <v>2</v>
      </c>
      <c r="Y94" s="86"/>
      <c r="Z94" s="132">
        <v>2</v>
      </c>
      <c r="AA94" s="51">
        <v>2</v>
      </c>
      <c r="AB94" s="48"/>
      <c r="AC94" s="51"/>
      <c r="AD94" s="48"/>
      <c r="AE94" s="51"/>
      <c r="AF94" s="86"/>
      <c r="AG94" s="48"/>
    </row>
    <row r="95" spans="1:33" ht="15.75" customHeight="1" thickTop="1" x14ac:dyDescent="0.25">
      <c r="A95" s="267" t="s">
        <v>86</v>
      </c>
      <c r="B95" s="91" t="s">
        <v>32</v>
      </c>
      <c r="C95" s="51">
        <v>1</v>
      </c>
      <c r="D95" s="85">
        <v>2</v>
      </c>
      <c r="E95" s="51"/>
      <c r="F95" s="48">
        <v>1</v>
      </c>
      <c r="G95" s="51"/>
      <c r="H95" s="86"/>
      <c r="I95" s="48"/>
      <c r="J95" s="51">
        <v>2</v>
      </c>
      <c r="K95" s="48">
        <v>1</v>
      </c>
      <c r="L95" s="51"/>
      <c r="M95" s="48"/>
      <c r="N95" s="171"/>
      <c r="O95" s="171"/>
      <c r="P95" s="51"/>
      <c r="Q95" s="51"/>
      <c r="R95" s="48">
        <v>1</v>
      </c>
      <c r="S95" s="51"/>
      <c r="T95" s="48"/>
      <c r="U95" s="51"/>
      <c r="V95" s="48"/>
      <c r="W95" s="48"/>
      <c r="X95" s="51">
        <v>3</v>
      </c>
      <c r="Y95" s="86">
        <v>5</v>
      </c>
      <c r="Z95" s="132">
        <v>8</v>
      </c>
      <c r="AA95" s="51">
        <v>3</v>
      </c>
      <c r="AB95" s="48">
        <v>4</v>
      </c>
      <c r="AC95" s="51"/>
      <c r="AD95" s="48">
        <v>1</v>
      </c>
      <c r="AE95" s="51"/>
      <c r="AF95" s="86"/>
      <c r="AG95" s="48"/>
    </row>
    <row r="96" spans="1:33" ht="15.75" thickBot="1" x14ac:dyDescent="0.3">
      <c r="A96" s="268"/>
      <c r="B96" s="90" t="s">
        <v>33</v>
      </c>
      <c r="C96" s="51"/>
      <c r="D96" s="85"/>
      <c r="E96" s="51"/>
      <c r="F96" s="48"/>
      <c r="G96" s="51"/>
      <c r="H96" s="86"/>
      <c r="I96" s="48"/>
      <c r="J96" s="51"/>
      <c r="K96" s="48"/>
      <c r="L96" s="51"/>
      <c r="M96" s="48"/>
      <c r="N96" s="171"/>
      <c r="O96" s="171"/>
      <c r="P96" s="51"/>
      <c r="Q96" s="51"/>
      <c r="R96" s="48"/>
      <c r="S96" s="51"/>
      <c r="T96" s="48"/>
      <c r="U96" s="51"/>
      <c r="V96" s="48"/>
      <c r="W96" s="48"/>
      <c r="X96" s="51"/>
      <c r="Y96" s="86"/>
      <c r="Z96" s="132"/>
      <c r="AA96" s="51"/>
      <c r="AB96" s="48"/>
      <c r="AC96" s="51"/>
      <c r="AD96" s="48"/>
      <c r="AE96" s="51"/>
      <c r="AF96" s="86"/>
      <c r="AG96" s="48"/>
    </row>
    <row r="97" spans="1:33" ht="16.5" thickTop="1" thickBot="1" x14ac:dyDescent="0.3">
      <c r="A97" s="78" t="s">
        <v>34</v>
      </c>
      <c r="B97" s="79"/>
      <c r="C97" s="140"/>
      <c r="D97" s="141"/>
      <c r="E97" s="140"/>
      <c r="F97" s="142"/>
      <c r="G97" s="140"/>
      <c r="H97" s="143"/>
      <c r="I97" s="142"/>
      <c r="J97" s="140"/>
      <c r="K97" s="142"/>
      <c r="L97" s="140"/>
      <c r="M97" s="142"/>
      <c r="N97" s="172"/>
      <c r="O97" s="172"/>
      <c r="P97" s="140"/>
      <c r="Q97" s="140"/>
      <c r="R97" s="142"/>
      <c r="S97" s="140"/>
      <c r="T97" s="142"/>
      <c r="U97" s="140"/>
      <c r="V97" s="142"/>
      <c r="W97" s="142"/>
      <c r="X97" s="140"/>
      <c r="Y97" s="143"/>
      <c r="Z97" s="132"/>
      <c r="AA97" s="140"/>
      <c r="AB97" s="142"/>
      <c r="AC97" s="140"/>
      <c r="AD97" s="142"/>
      <c r="AE97" s="140"/>
      <c r="AF97" s="143"/>
      <c r="AG97" s="142"/>
    </row>
    <row r="98" spans="1:33" ht="15.75" thickBot="1" x14ac:dyDescent="0.3">
      <c r="A98" s="269" t="s">
        <v>35</v>
      </c>
      <c r="B98" s="270"/>
      <c r="C98" s="100">
        <f>SUM(C83:C96)</f>
        <v>28</v>
      </c>
      <c r="D98" s="150">
        <f>SUM(D83:D97)</f>
        <v>6</v>
      </c>
      <c r="E98" s="100">
        <f>SUM(E83:E97)</f>
        <v>1</v>
      </c>
      <c r="F98" s="148">
        <f>SUM(F83:F97)</f>
        <v>2</v>
      </c>
      <c r="G98" s="100"/>
      <c r="H98" s="149"/>
      <c r="I98" s="148"/>
      <c r="J98" s="100">
        <f>SUM(J83:J97)</f>
        <v>25</v>
      </c>
      <c r="K98" s="148">
        <f>SUM(K83:K97)</f>
        <v>1</v>
      </c>
      <c r="L98" s="100">
        <f>SUM(L83:L97)</f>
        <v>1</v>
      </c>
      <c r="M98" s="148">
        <v>1</v>
      </c>
      <c r="N98" s="156">
        <v>0</v>
      </c>
      <c r="O98" s="156">
        <v>0</v>
      </c>
      <c r="P98" s="100"/>
      <c r="Q98" s="100">
        <f>SUM(Q83:Q97)</f>
        <v>14</v>
      </c>
      <c r="R98" s="148">
        <f>SUM(R83:R97)</f>
        <v>3</v>
      </c>
      <c r="S98" s="100">
        <f>SUM(S83:S97)</f>
        <v>4</v>
      </c>
      <c r="T98" s="148"/>
      <c r="U98" s="100"/>
      <c r="V98" s="148">
        <f>SUM(V83:V96)</f>
        <v>0</v>
      </c>
      <c r="W98" s="145"/>
      <c r="X98" s="100">
        <f>SUM(X83:X97)</f>
        <v>73</v>
      </c>
      <c r="Y98" s="149">
        <f>SUM(Y83:Y97)</f>
        <v>13</v>
      </c>
      <c r="Z98" s="150">
        <f>SUM(Z83:Z97)</f>
        <v>86</v>
      </c>
      <c r="AA98" s="100">
        <f>SUM(AA83:AA97)</f>
        <v>67</v>
      </c>
      <c r="AB98" s="148">
        <f>SUM(AB83:AB97)</f>
        <v>10</v>
      </c>
      <c r="AC98" s="100">
        <f>SUM(AC83:AC96)</f>
        <v>6</v>
      </c>
      <c r="AD98" s="148">
        <f>SUM(AD83:AD96)</f>
        <v>3</v>
      </c>
      <c r="AE98" s="146"/>
      <c r="AF98" s="147"/>
      <c r="AG98" s="145"/>
    </row>
    <row r="99" spans="1:33" x14ac:dyDescent="0.25">
      <c r="E99" s="12"/>
      <c r="F99" s="12"/>
    </row>
  </sheetData>
  <mergeCells count="114">
    <mergeCell ref="A1:AG1"/>
    <mergeCell ref="A2:AG2"/>
    <mergeCell ref="A3:AG3"/>
    <mergeCell ref="G15:I15"/>
    <mergeCell ref="A4:AG4"/>
    <mergeCell ref="G5:K5"/>
    <mergeCell ref="L5:N5"/>
    <mergeCell ref="Q5:W5"/>
    <mergeCell ref="G6:K6"/>
    <mergeCell ref="L6:N6"/>
    <mergeCell ref="Q6:W6"/>
    <mergeCell ref="G7:K7"/>
    <mergeCell ref="L7:N7"/>
    <mergeCell ref="Q7:W7"/>
    <mergeCell ref="A9:AG9"/>
    <mergeCell ref="AC15:AD15"/>
    <mergeCell ref="AE15:AG15"/>
    <mergeCell ref="A11:AG11"/>
    <mergeCell ref="A13:AG13"/>
    <mergeCell ref="C14:I14"/>
    <mergeCell ref="J14:P14"/>
    <mergeCell ref="Q14:W14"/>
    <mergeCell ref="X14:AG14"/>
    <mergeCell ref="AA15:AB15"/>
    <mergeCell ref="U15:W15"/>
    <mergeCell ref="X15:X16"/>
    <mergeCell ref="Y15:Y16"/>
    <mergeCell ref="A32:B32"/>
    <mergeCell ref="Z15:Z16"/>
    <mergeCell ref="N15:P15"/>
    <mergeCell ref="Q15:R15"/>
    <mergeCell ref="S15:T15"/>
    <mergeCell ref="A14:B16"/>
    <mergeCell ref="C15:D15"/>
    <mergeCell ref="E15:F15"/>
    <mergeCell ref="J15:K15"/>
    <mergeCell ref="L15:M15"/>
    <mergeCell ref="A17:A25"/>
    <mergeCell ref="A29:A30"/>
    <mergeCell ref="A35:AG35"/>
    <mergeCell ref="A36:B38"/>
    <mergeCell ref="C36:I36"/>
    <mergeCell ref="J36:P36"/>
    <mergeCell ref="Q36:W36"/>
    <mergeCell ref="X36:AG36"/>
    <mergeCell ref="C37:D37"/>
    <mergeCell ref="E37:F37"/>
    <mergeCell ref="G37:I37"/>
    <mergeCell ref="J37:K37"/>
    <mergeCell ref="L37:M37"/>
    <mergeCell ref="N37:P37"/>
    <mergeCell ref="Z37:Z38"/>
    <mergeCell ref="AA37:AB37"/>
    <mergeCell ref="AC37:AD37"/>
    <mergeCell ref="AE37:AG37"/>
    <mergeCell ref="Q59:R59"/>
    <mergeCell ref="S59:T59"/>
    <mergeCell ref="A39:A47"/>
    <mergeCell ref="Q37:R37"/>
    <mergeCell ref="S37:T37"/>
    <mergeCell ref="U37:W37"/>
    <mergeCell ref="X37:X38"/>
    <mergeCell ref="Y37:Y38"/>
    <mergeCell ref="A51:A52"/>
    <mergeCell ref="A54:B54"/>
    <mergeCell ref="A57:AG57"/>
    <mergeCell ref="AC81:AD81"/>
    <mergeCell ref="AE81:AG81"/>
    <mergeCell ref="A79:AG79"/>
    <mergeCell ref="AC59:AD59"/>
    <mergeCell ref="AE59:AG59"/>
    <mergeCell ref="A61:A69"/>
    <mergeCell ref="A73:A74"/>
    <mergeCell ref="A76:B76"/>
    <mergeCell ref="U59:W59"/>
    <mergeCell ref="X59:X60"/>
    <mergeCell ref="Y59:Y60"/>
    <mergeCell ref="Z59:Z60"/>
    <mergeCell ref="AA59:AB59"/>
    <mergeCell ref="A58:B60"/>
    <mergeCell ref="C58:I58"/>
    <mergeCell ref="J58:P58"/>
    <mergeCell ref="Q58:W58"/>
    <mergeCell ref="X58:AG58"/>
    <mergeCell ref="C59:D59"/>
    <mergeCell ref="E59:F59"/>
    <mergeCell ref="G59:I59"/>
    <mergeCell ref="J59:K59"/>
    <mergeCell ref="L59:M59"/>
    <mergeCell ref="N59:P59"/>
    <mergeCell ref="Z12:AG12"/>
    <mergeCell ref="B10:AG10"/>
    <mergeCell ref="A8:AG8"/>
    <mergeCell ref="A80:B82"/>
    <mergeCell ref="C80:I80"/>
    <mergeCell ref="J80:P80"/>
    <mergeCell ref="A83:A91"/>
    <mergeCell ref="A95:A96"/>
    <mergeCell ref="A98:B98"/>
    <mergeCell ref="Y81:Y82"/>
    <mergeCell ref="Z81:Z82"/>
    <mergeCell ref="AA81:AB81"/>
    <mergeCell ref="Q80:W80"/>
    <mergeCell ref="X80:AG80"/>
    <mergeCell ref="C81:D81"/>
    <mergeCell ref="E81:F81"/>
    <mergeCell ref="G81:I81"/>
    <mergeCell ref="J81:K81"/>
    <mergeCell ref="L81:M81"/>
    <mergeCell ref="N81:P81"/>
    <mergeCell ref="Q81:R81"/>
    <mergeCell ref="S81:T81"/>
    <mergeCell ref="U81:W81"/>
    <mergeCell ref="X81:X82"/>
  </mergeCells>
  <hyperlinks>
    <hyperlink ref="Q5" r:id="rId1"/>
    <hyperlink ref="Q6" r:id="rId2"/>
    <hyperlink ref="Q7" r:id="rId3"/>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8"/>
  <sheetViews>
    <sheetView zoomScale="60" zoomScaleNormal="60" workbookViewId="0">
      <selection activeCell="A26" sqref="A26"/>
    </sheetView>
  </sheetViews>
  <sheetFormatPr defaultRowHeight="15" x14ac:dyDescent="0.25"/>
  <cols>
    <col min="1" max="1" width="88.7109375" customWidth="1"/>
  </cols>
  <sheetData>
    <row r="1" spans="1:34" ht="18.75" x14ac:dyDescent="0.25">
      <c r="A1" s="288" t="s">
        <v>0</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row>
    <row r="2" spans="1:34" ht="18.75" x14ac:dyDescent="0.25">
      <c r="A2" s="289" t="s">
        <v>1</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row>
    <row r="3" spans="1:34" ht="18.75" x14ac:dyDescent="0.25">
      <c r="A3" s="290" t="s">
        <v>133</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row>
    <row r="4" spans="1:34" x14ac:dyDescent="0.25">
      <c r="A4" s="291" t="s">
        <v>2</v>
      </c>
      <c r="B4" s="291"/>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row>
    <row r="5" spans="1:34" x14ac:dyDescent="0.25">
      <c r="A5" s="52"/>
      <c r="B5" s="292" t="s">
        <v>3</v>
      </c>
      <c r="C5" s="292"/>
      <c r="D5" s="292"/>
      <c r="E5" s="292"/>
      <c r="F5" s="292"/>
      <c r="G5" s="292"/>
      <c r="H5" s="292"/>
      <c r="I5" s="53"/>
      <c r="J5" s="54"/>
      <c r="K5" s="292" t="s">
        <v>17</v>
      </c>
      <c r="L5" s="292"/>
      <c r="M5" s="292"/>
      <c r="N5" s="292"/>
      <c r="O5" s="53"/>
      <c r="P5" s="54"/>
      <c r="Q5" s="15"/>
      <c r="R5" s="254" t="s">
        <v>5</v>
      </c>
      <c r="S5" s="254"/>
      <c r="T5" s="254"/>
      <c r="U5" s="254"/>
      <c r="V5" s="254"/>
      <c r="W5" s="254"/>
      <c r="X5" s="254"/>
      <c r="Y5" s="254"/>
      <c r="Z5" s="254"/>
      <c r="AA5" s="54"/>
      <c r="AB5" s="54"/>
      <c r="AC5" s="54"/>
      <c r="AD5" s="54"/>
      <c r="AE5" s="54"/>
      <c r="AF5" s="54"/>
      <c r="AG5" s="54"/>
      <c r="AH5" s="54"/>
    </row>
    <row r="6" spans="1:34" x14ac:dyDescent="0.25">
      <c r="A6" s="52"/>
      <c r="B6" s="295" t="s">
        <v>6</v>
      </c>
      <c r="C6" s="295"/>
      <c r="D6" s="295"/>
      <c r="E6" s="295"/>
      <c r="F6" s="295"/>
      <c r="G6" s="295"/>
      <c r="H6" s="295"/>
      <c r="I6" s="55"/>
      <c r="J6" s="54"/>
      <c r="K6" s="295" t="s">
        <v>18</v>
      </c>
      <c r="L6" s="295"/>
      <c r="M6" s="295"/>
      <c r="N6" s="295"/>
      <c r="O6" s="56"/>
      <c r="P6" s="54"/>
      <c r="Q6" s="16"/>
      <c r="R6" s="246" t="s">
        <v>8</v>
      </c>
      <c r="S6" s="246"/>
      <c r="T6" s="246"/>
      <c r="U6" s="246"/>
      <c r="V6" s="246"/>
      <c r="W6" s="246"/>
      <c r="X6" s="246"/>
      <c r="Y6" s="246"/>
      <c r="Z6" s="246"/>
      <c r="AA6" s="54"/>
      <c r="AB6" s="54"/>
      <c r="AC6" s="54"/>
      <c r="AD6" s="54"/>
      <c r="AE6" s="54"/>
      <c r="AF6" s="54"/>
      <c r="AG6" s="54"/>
      <c r="AH6" s="54"/>
    </row>
    <row r="7" spans="1:34" x14ac:dyDescent="0.25">
      <c r="A7" s="52"/>
      <c r="B7" s="296" t="s">
        <v>126</v>
      </c>
      <c r="C7" s="296"/>
      <c r="D7" s="296"/>
      <c r="E7" s="296"/>
      <c r="F7" s="296"/>
      <c r="G7" s="296"/>
      <c r="H7" s="296"/>
      <c r="I7" s="57"/>
      <c r="J7" s="54"/>
      <c r="K7" s="295" t="s">
        <v>127</v>
      </c>
      <c r="L7" s="295"/>
      <c r="M7" s="295"/>
      <c r="N7" s="295"/>
      <c r="O7" s="58"/>
      <c r="P7" s="54"/>
      <c r="Q7" s="17"/>
      <c r="R7" s="248" t="s">
        <v>128</v>
      </c>
      <c r="S7" s="248"/>
      <c r="T7" s="248"/>
      <c r="U7" s="248"/>
      <c r="V7" s="248"/>
      <c r="W7" s="248"/>
      <c r="X7" s="248"/>
      <c r="Y7" s="248"/>
      <c r="Z7" s="248"/>
      <c r="AA7" s="54"/>
      <c r="AB7" s="54"/>
      <c r="AC7" s="54"/>
      <c r="AD7" s="54"/>
      <c r="AE7" s="54"/>
      <c r="AF7" s="54"/>
      <c r="AG7" s="54"/>
      <c r="AH7" s="54"/>
    </row>
    <row r="8" spans="1:34" x14ac:dyDescent="0.25">
      <c r="A8" s="37"/>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row>
    <row r="9" spans="1:34" x14ac:dyDescent="0.25">
      <c r="A9" s="294" t="s">
        <v>87</v>
      </c>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row>
    <row r="10" spans="1:34" ht="15.75" thickBot="1" x14ac:dyDescent="0.3">
      <c r="A10" s="293"/>
      <c r="B10" s="293"/>
      <c r="C10" s="293"/>
      <c r="D10" s="293"/>
      <c r="E10" s="293"/>
      <c r="F10" s="293"/>
      <c r="G10" s="293"/>
      <c r="H10" s="293"/>
      <c r="I10" s="293"/>
      <c r="J10" s="293"/>
      <c r="K10" s="293"/>
      <c r="L10" s="293"/>
      <c r="M10" s="293"/>
      <c r="N10" s="293"/>
      <c r="O10" s="293"/>
      <c r="P10" s="293"/>
      <c r="Q10" s="293"/>
      <c r="R10" s="293"/>
      <c r="S10" s="293"/>
      <c r="T10" s="37"/>
      <c r="U10" s="37"/>
      <c r="V10" s="37"/>
      <c r="W10" s="37"/>
      <c r="X10" s="37"/>
      <c r="Y10" s="37"/>
      <c r="Z10" s="37"/>
      <c r="AA10" s="37"/>
      <c r="AB10" s="37"/>
      <c r="AC10" s="37"/>
      <c r="AD10" s="37"/>
      <c r="AE10" s="37"/>
      <c r="AF10" s="37"/>
      <c r="AG10" s="37"/>
      <c r="AH10" s="37"/>
    </row>
    <row r="11" spans="1:34" x14ac:dyDescent="0.25">
      <c r="A11" s="188" t="s">
        <v>88</v>
      </c>
      <c r="B11" s="183" t="s">
        <v>13</v>
      </c>
      <c r="C11" s="176" t="s">
        <v>14</v>
      </c>
      <c r="D11" s="177" t="s">
        <v>15</v>
      </c>
      <c r="E11" s="177" t="s">
        <v>53</v>
      </c>
      <c r="F11" s="177" t="s">
        <v>54</v>
      </c>
      <c r="G11" s="177" t="s">
        <v>55</v>
      </c>
      <c r="H11" s="177" t="s">
        <v>56</v>
      </c>
      <c r="I11" s="177" t="s">
        <v>57</v>
      </c>
      <c r="J11" s="177" t="s">
        <v>58</v>
      </c>
      <c r="K11" s="177" t="s">
        <v>59</v>
      </c>
      <c r="L11" s="177" t="s">
        <v>60</v>
      </c>
      <c r="M11" s="178" t="s">
        <v>61</v>
      </c>
      <c r="N11" s="37"/>
      <c r="O11" s="37"/>
      <c r="P11" s="37"/>
      <c r="Q11" s="37"/>
      <c r="R11" s="37"/>
      <c r="S11" s="37"/>
      <c r="T11" s="37"/>
      <c r="U11" s="37"/>
    </row>
    <row r="12" spans="1:34" x14ac:dyDescent="0.25">
      <c r="A12" s="173" t="s">
        <v>135</v>
      </c>
      <c r="B12" s="184">
        <v>1</v>
      </c>
      <c r="C12" s="175">
        <v>1</v>
      </c>
      <c r="D12" s="175"/>
      <c r="E12" s="175">
        <v>1</v>
      </c>
      <c r="F12" s="175">
        <v>2</v>
      </c>
      <c r="G12" s="175">
        <v>2</v>
      </c>
      <c r="H12" s="175"/>
      <c r="I12" s="175"/>
      <c r="J12" s="175"/>
      <c r="K12" s="175"/>
      <c r="L12" s="175"/>
      <c r="M12" s="179"/>
      <c r="N12" s="37"/>
      <c r="O12" s="37"/>
      <c r="P12" s="37"/>
      <c r="Q12" s="37"/>
      <c r="R12" s="37"/>
      <c r="S12" s="37"/>
      <c r="T12" s="37"/>
      <c r="U12" s="37"/>
    </row>
    <row r="13" spans="1:34" x14ac:dyDescent="0.25">
      <c r="A13" s="189" t="s">
        <v>89</v>
      </c>
      <c r="B13" s="185"/>
      <c r="C13" s="175"/>
      <c r="D13" s="175"/>
      <c r="E13" s="175"/>
      <c r="F13" s="175">
        <v>2</v>
      </c>
      <c r="G13" s="175">
        <v>5</v>
      </c>
      <c r="H13" s="175">
        <v>5</v>
      </c>
      <c r="I13" s="175">
        <v>4</v>
      </c>
      <c r="J13" s="175">
        <v>3</v>
      </c>
      <c r="K13" s="175">
        <v>2</v>
      </c>
      <c r="L13" s="175">
        <v>2</v>
      </c>
      <c r="M13" s="179">
        <v>8</v>
      </c>
      <c r="N13" s="37"/>
      <c r="O13" s="37"/>
      <c r="P13" s="37"/>
      <c r="Q13" s="37"/>
      <c r="R13" s="37"/>
      <c r="S13" s="37"/>
      <c r="T13" s="37"/>
      <c r="U13" s="37"/>
    </row>
    <row r="14" spans="1:34" x14ac:dyDescent="0.25">
      <c r="A14" s="191" t="s">
        <v>136</v>
      </c>
      <c r="B14" s="185"/>
      <c r="C14" s="175"/>
      <c r="D14" s="175">
        <v>2</v>
      </c>
      <c r="E14" s="175">
        <v>1</v>
      </c>
      <c r="F14" s="175"/>
      <c r="G14" s="175">
        <v>7</v>
      </c>
      <c r="H14" s="175">
        <v>8</v>
      </c>
      <c r="I14" s="175">
        <v>6</v>
      </c>
      <c r="J14" s="175">
        <v>10</v>
      </c>
      <c r="K14" s="175">
        <v>5</v>
      </c>
      <c r="L14" s="175">
        <v>8</v>
      </c>
      <c r="M14" s="179">
        <v>3</v>
      </c>
      <c r="N14" s="37"/>
      <c r="O14" s="37"/>
      <c r="P14" s="37"/>
      <c r="Q14" s="37"/>
      <c r="R14" s="37"/>
      <c r="S14" s="37"/>
      <c r="T14" s="37"/>
      <c r="U14" s="37"/>
    </row>
    <row r="15" spans="1:34" x14ac:dyDescent="0.25">
      <c r="A15" s="189" t="s">
        <v>90</v>
      </c>
      <c r="B15" s="185"/>
      <c r="C15" s="175"/>
      <c r="D15" s="175"/>
      <c r="E15" s="175"/>
      <c r="F15" s="175"/>
      <c r="G15" s="175"/>
      <c r="H15" s="175"/>
      <c r="I15" s="175"/>
      <c r="J15" s="175"/>
      <c r="K15" s="175"/>
      <c r="L15" s="175"/>
      <c r="M15" s="179">
        <v>3</v>
      </c>
      <c r="N15" s="37"/>
      <c r="O15" s="37"/>
      <c r="P15" s="37"/>
      <c r="Q15" s="37"/>
      <c r="R15" s="37"/>
      <c r="S15" s="37"/>
      <c r="T15" s="37"/>
      <c r="U15" s="37"/>
    </row>
    <row r="16" spans="1:34" x14ac:dyDescent="0.25">
      <c r="A16" s="189" t="s">
        <v>91</v>
      </c>
      <c r="B16" s="185"/>
      <c r="C16" s="175"/>
      <c r="D16" s="175"/>
      <c r="E16" s="175"/>
      <c r="F16" s="175">
        <v>3</v>
      </c>
      <c r="G16" s="175"/>
      <c r="H16" s="175"/>
      <c r="I16" s="175"/>
      <c r="J16" s="175"/>
      <c r="K16" s="175"/>
      <c r="L16" s="175"/>
      <c r="M16" s="179"/>
      <c r="N16" s="37"/>
      <c r="O16" s="37"/>
      <c r="P16" s="37"/>
      <c r="Q16" s="37"/>
      <c r="R16" s="37"/>
      <c r="S16" s="37"/>
      <c r="T16" s="37"/>
      <c r="U16" s="37"/>
    </row>
    <row r="17" spans="1:21" x14ac:dyDescent="0.25">
      <c r="A17" s="189" t="s">
        <v>92</v>
      </c>
      <c r="B17" s="185"/>
      <c r="C17" s="175"/>
      <c r="D17" s="175"/>
      <c r="E17" s="175"/>
      <c r="F17" s="175"/>
      <c r="G17" s="175"/>
      <c r="H17" s="175"/>
      <c r="I17" s="175"/>
      <c r="J17" s="175"/>
      <c r="K17" s="175"/>
      <c r="L17" s="175"/>
      <c r="M17" s="179"/>
      <c r="N17" s="37"/>
      <c r="O17" s="37"/>
      <c r="P17" s="37"/>
      <c r="Q17" s="37"/>
      <c r="R17" s="37"/>
      <c r="S17" s="37"/>
      <c r="T17" s="37"/>
      <c r="U17" s="37"/>
    </row>
    <row r="18" spans="1:21" x14ac:dyDescent="0.25">
      <c r="A18" s="189" t="s">
        <v>93</v>
      </c>
      <c r="B18" s="185"/>
      <c r="C18" s="175"/>
      <c r="D18" s="175"/>
      <c r="E18" s="175"/>
      <c r="F18" s="175"/>
      <c r="G18" s="175"/>
      <c r="H18" s="175"/>
      <c r="I18" s="175"/>
      <c r="J18" s="175"/>
      <c r="K18" s="175"/>
      <c r="L18" s="175"/>
      <c r="M18" s="179"/>
      <c r="N18" s="37"/>
      <c r="O18" s="37"/>
      <c r="P18" s="37"/>
      <c r="Q18" s="37"/>
      <c r="R18" s="37"/>
      <c r="S18" s="37"/>
      <c r="T18" s="37"/>
      <c r="U18" s="37"/>
    </row>
    <row r="19" spans="1:21" x14ac:dyDescent="0.25">
      <c r="A19" s="189" t="s">
        <v>94</v>
      </c>
      <c r="B19" s="185"/>
      <c r="C19" s="175"/>
      <c r="D19" s="175"/>
      <c r="E19" s="175"/>
      <c r="F19" s="175"/>
      <c r="G19" s="175"/>
      <c r="H19" s="175"/>
      <c r="I19" s="175"/>
      <c r="J19" s="175"/>
      <c r="K19" s="175"/>
      <c r="L19" s="175"/>
      <c r="M19" s="179"/>
      <c r="N19" s="37"/>
      <c r="O19" s="37"/>
      <c r="P19" s="37"/>
      <c r="Q19" s="37"/>
      <c r="R19" s="37"/>
      <c r="S19" s="37"/>
      <c r="T19" s="37"/>
      <c r="U19" s="37"/>
    </row>
    <row r="20" spans="1:21" x14ac:dyDescent="0.25">
      <c r="A20" s="189" t="s">
        <v>95</v>
      </c>
      <c r="B20" s="185"/>
      <c r="C20" s="175"/>
      <c r="D20" s="175"/>
      <c r="E20" s="175"/>
      <c r="F20" s="175"/>
      <c r="G20" s="175"/>
      <c r="H20" s="175"/>
      <c r="I20" s="175"/>
      <c r="J20" s="175"/>
      <c r="K20" s="175"/>
      <c r="L20" s="175"/>
      <c r="M20" s="179"/>
      <c r="N20" s="37"/>
      <c r="O20" s="37"/>
      <c r="P20" s="37"/>
      <c r="Q20" s="37"/>
      <c r="R20" s="37"/>
      <c r="S20" s="37"/>
      <c r="T20" s="37"/>
      <c r="U20" s="37"/>
    </row>
    <row r="21" spans="1:21" ht="14.25" customHeight="1" x14ac:dyDescent="0.25">
      <c r="A21" s="189" t="s">
        <v>137</v>
      </c>
      <c r="B21" s="185"/>
      <c r="C21" s="175">
        <v>1</v>
      </c>
      <c r="D21" s="175">
        <v>4</v>
      </c>
      <c r="E21" s="175">
        <v>2</v>
      </c>
      <c r="F21" s="175">
        <v>2</v>
      </c>
      <c r="G21" s="175">
        <v>12</v>
      </c>
      <c r="H21" s="175">
        <v>30</v>
      </c>
      <c r="I21" s="175">
        <v>18</v>
      </c>
      <c r="J21" s="175">
        <v>16</v>
      </c>
      <c r="K21" s="175">
        <v>23</v>
      </c>
      <c r="L21" s="175">
        <v>12</v>
      </c>
      <c r="M21" s="179">
        <v>5</v>
      </c>
      <c r="N21" s="37"/>
      <c r="O21" s="37"/>
      <c r="P21" s="37"/>
      <c r="Q21" s="37"/>
      <c r="R21" s="37"/>
      <c r="S21" s="37"/>
      <c r="T21" s="37"/>
      <c r="U21" s="37"/>
    </row>
    <row r="22" spans="1:21" x14ac:dyDescent="0.25">
      <c r="A22" s="173" t="s">
        <v>135</v>
      </c>
      <c r="B22" s="185">
        <v>2</v>
      </c>
      <c r="C22" s="175"/>
      <c r="D22" s="175">
        <v>2</v>
      </c>
      <c r="E22" s="175"/>
      <c r="F22" s="175"/>
      <c r="G22" s="175">
        <v>1</v>
      </c>
      <c r="H22" s="175">
        <v>3</v>
      </c>
      <c r="I22" s="175">
        <v>3</v>
      </c>
      <c r="J22" s="175">
        <v>2</v>
      </c>
      <c r="K22" s="175">
        <v>5</v>
      </c>
      <c r="L22" s="175">
        <v>3</v>
      </c>
      <c r="M22" s="179">
        <v>1</v>
      </c>
      <c r="N22" s="37"/>
      <c r="O22" s="37"/>
      <c r="P22" s="37"/>
      <c r="Q22" s="37"/>
      <c r="R22" s="37"/>
      <c r="S22" s="37"/>
      <c r="T22" s="37"/>
      <c r="U22" s="37"/>
    </row>
    <row r="23" spans="1:21" x14ac:dyDescent="0.25">
      <c r="A23" s="189" t="s">
        <v>96</v>
      </c>
      <c r="B23" s="185"/>
      <c r="C23" s="175"/>
      <c r="D23" s="175"/>
      <c r="E23" s="175"/>
      <c r="F23" s="175"/>
      <c r="G23" s="175"/>
      <c r="H23" s="175"/>
      <c r="I23" s="175"/>
      <c r="J23" s="175"/>
      <c r="K23" s="175"/>
      <c r="L23" s="175"/>
      <c r="M23" s="179"/>
      <c r="N23" s="37"/>
      <c r="O23" s="37"/>
      <c r="P23" s="37"/>
      <c r="Q23" s="37"/>
      <c r="R23" s="37"/>
      <c r="S23" s="37"/>
      <c r="T23" s="37"/>
      <c r="U23" s="37"/>
    </row>
    <row r="24" spans="1:21" x14ac:dyDescent="0.25">
      <c r="A24" s="189" t="s">
        <v>97</v>
      </c>
      <c r="B24" s="185"/>
      <c r="C24" s="175"/>
      <c r="D24" s="175">
        <v>1</v>
      </c>
      <c r="E24" s="175"/>
      <c r="F24" s="175"/>
      <c r="G24" s="175">
        <v>7</v>
      </c>
      <c r="H24" s="175">
        <v>5</v>
      </c>
      <c r="I24" s="175">
        <v>1</v>
      </c>
      <c r="J24" s="175"/>
      <c r="K24" s="175"/>
      <c r="L24" s="175">
        <v>1</v>
      </c>
      <c r="M24" s="179"/>
      <c r="N24" s="37"/>
      <c r="O24" s="37"/>
      <c r="P24" s="37"/>
      <c r="Q24" s="37"/>
      <c r="R24" s="37"/>
      <c r="S24" s="37"/>
      <c r="T24" s="37"/>
      <c r="U24" s="37"/>
    </row>
    <row r="25" spans="1:21" x14ac:dyDescent="0.25">
      <c r="A25" s="189" t="s">
        <v>98</v>
      </c>
      <c r="B25" s="185"/>
      <c r="C25" s="175"/>
      <c r="D25" s="175"/>
      <c r="E25" s="175"/>
      <c r="F25" s="175"/>
      <c r="G25" s="175">
        <v>3</v>
      </c>
      <c r="H25" s="175"/>
      <c r="I25" s="175"/>
      <c r="J25" s="175"/>
      <c r="K25" s="175"/>
      <c r="L25" s="175"/>
      <c r="M25" s="179"/>
      <c r="N25" s="37"/>
      <c r="O25" s="37"/>
      <c r="P25" s="37"/>
      <c r="Q25" s="37"/>
      <c r="R25" s="37"/>
      <c r="S25" s="37"/>
      <c r="T25" s="37"/>
      <c r="U25" s="37"/>
    </row>
    <row r="26" spans="1:21" x14ac:dyDescent="0.25">
      <c r="A26" s="189" t="s">
        <v>99</v>
      </c>
      <c r="B26" s="185"/>
      <c r="C26" s="175"/>
      <c r="D26" s="175">
        <v>1</v>
      </c>
      <c r="E26" s="175"/>
      <c r="F26" s="175"/>
      <c r="G26" s="175"/>
      <c r="H26" s="175">
        <v>1</v>
      </c>
      <c r="I26" s="175"/>
      <c r="J26" s="175">
        <v>1</v>
      </c>
      <c r="K26" s="175"/>
      <c r="L26" s="175"/>
      <c r="M26" s="179"/>
      <c r="N26" s="37"/>
      <c r="O26" s="37"/>
      <c r="P26" s="37"/>
      <c r="Q26" s="37"/>
      <c r="R26" s="37"/>
      <c r="S26" s="37"/>
      <c r="T26" s="37"/>
      <c r="U26" s="37"/>
    </row>
    <row r="27" spans="1:21" x14ac:dyDescent="0.25">
      <c r="A27" s="189" t="s">
        <v>138</v>
      </c>
      <c r="B27" s="185"/>
      <c r="C27" s="175"/>
      <c r="D27" s="175"/>
      <c r="E27" s="175"/>
      <c r="F27" s="175"/>
      <c r="G27" s="175"/>
      <c r="H27" s="175"/>
      <c r="I27" s="175"/>
      <c r="J27" s="175">
        <v>2</v>
      </c>
      <c r="K27" s="175"/>
      <c r="L27" s="175"/>
      <c r="M27" s="179"/>
      <c r="N27" s="37"/>
      <c r="O27" s="37"/>
      <c r="P27" s="37"/>
      <c r="Q27" s="37"/>
      <c r="R27" s="37"/>
      <c r="S27" s="37"/>
      <c r="T27" s="37"/>
      <c r="U27" s="37"/>
    </row>
    <row r="28" spans="1:21" x14ac:dyDescent="0.25">
      <c r="A28" s="189" t="s">
        <v>101</v>
      </c>
      <c r="B28" s="185"/>
      <c r="C28" s="175"/>
      <c r="D28" s="175"/>
      <c r="E28" s="175"/>
      <c r="F28" s="175"/>
      <c r="G28" s="175"/>
      <c r="H28" s="175"/>
      <c r="I28" s="175"/>
      <c r="J28" s="175"/>
      <c r="K28" s="175"/>
      <c r="L28" s="175"/>
      <c r="M28" s="179"/>
      <c r="N28" s="37"/>
      <c r="O28" s="37"/>
      <c r="P28" s="37"/>
      <c r="Q28" s="37"/>
      <c r="R28" s="37"/>
      <c r="S28" s="37"/>
      <c r="T28" s="37"/>
      <c r="U28" s="37"/>
    </row>
    <row r="29" spans="1:21" ht="30" x14ac:dyDescent="0.25">
      <c r="A29" s="173" t="s">
        <v>139</v>
      </c>
      <c r="B29" s="185"/>
      <c r="C29" s="175"/>
      <c r="D29" s="175"/>
      <c r="E29" s="175"/>
      <c r="F29" s="175"/>
      <c r="G29" s="175"/>
      <c r="H29" s="175">
        <v>1</v>
      </c>
      <c r="I29" s="175"/>
      <c r="J29" s="175">
        <v>5</v>
      </c>
      <c r="K29" s="175"/>
      <c r="L29" s="175"/>
      <c r="M29" s="179"/>
      <c r="N29" s="37"/>
      <c r="O29" s="37"/>
      <c r="P29" s="37"/>
      <c r="Q29" s="37"/>
      <c r="R29" s="37"/>
      <c r="S29" s="37"/>
      <c r="T29" s="37"/>
      <c r="U29" s="37"/>
    </row>
    <row r="30" spans="1:21" x14ac:dyDescent="0.25">
      <c r="A30" s="189" t="s">
        <v>102</v>
      </c>
      <c r="B30" s="185"/>
      <c r="C30" s="175"/>
      <c r="D30" s="175"/>
      <c r="E30" s="175"/>
      <c r="F30" s="175"/>
      <c r="G30" s="175"/>
      <c r="H30" s="175"/>
      <c r="I30" s="175"/>
      <c r="J30" s="175"/>
      <c r="K30" s="175"/>
      <c r="L30" s="175"/>
      <c r="M30" s="179"/>
      <c r="N30" s="37"/>
      <c r="O30" s="37"/>
      <c r="P30" s="37"/>
      <c r="Q30" s="37"/>
      <c r="R30" s="37"/>
      <c r="S30" s="37"/>
      <c r="T30" s="37"/>
      <c r="U30" s="37"/>
    </row>
    <row r="31" spans="1:21" x14ac:dyDescent="0.25">
      <c r="A31" s="189" t="s">
        <v>103</v>
      </c>
      <c r="B31" s="185"/>
      <c r="C31" s="175"/>
      <c r="D31" s="175"/>
      <c r="E31" s="175"/>
      <c r="F31" s="175"/>
      <c r="G31" s="175"/>
      <c r="H31" s="175">
        <v>1</v>
      </c>
      <c r="I31" s="175"/>
      <c r="J31" s="175"/>
      <c r="K31" s="175"/>
      <c r="L31" s="175"/>
      <c r="M31" s="179"/>
      <c r="N31" s="37"/>
      <c r="O31" s="37"/>
      <c r="P31" s="37"/>
      <c r="Q31" s="37"/>
      <c r="R31" s="37"/>
      <c r="S31" s="37"/>
      <c r="T31" s="37"/>
      <c r="U31" s="37"/>
    </row>
    <row r="32" spans="1:21" x14ac:dyDescent="0.25">
      <c r="A32" s="189" t="s">
        <v>124</v>
      </c>
      <c r="B32" s="185"/>
      <c r="C32" s="175"/>
      <c r="D32" s="175"/>
      <c r="E32" s="175"/>
      <c r="F32" s="175"/>
      <c r="G32" s="175"/>
      <c r="H32" s="175"/>
      <c r="I32" s="175"/>
      <c r="J32" s="175"/>
      <c r="K32" s="175"/>
      <c r="L32" s="175"/>
      <c r="M32" s="179"/>
      <c r="N32" s="37"/>
      <c r="O32" s="37"/>
      <c r="P32" s="37"/>
      <c r="Q32" s="37"/>
      <c r="R32" s="37"/>
      <c r="S32" s="37"/>
      <c r="T32" s="37"/>
      <c r="U32" s="37"/>
    </row>
    <row r="33" spans="1:21" ht="33.75" customHeight="1" x14ac:dyDescent="0.25">
      <c r="A33" s="190" t="s">
        <v>104</v>
      </c>
      <c r="B33" s="185"/>
      <c r="C33" s="175"/>
      <c r="D33" s="175"/>
      <c r="E33" s="175"/>
      <c r="F33" s="175"/>
      <c r="G33" s="175"/>
      <c r="H33" s="175">
        <v>4</v>
      </c>
      <c r="I33" s="175">
        <v>3</v>
      </c>
      <c r="J33" s="175">
        <v>1</v>
      </c>
      <c r="K33" s="175"/>
      <c r="L33" s="175">
        <v>1</v>
      </c>
      <c r="M33" s="179">
        <v>1</v>
      </c>
      <c r="N33" s="37"/>
      <c r="O33" s="37"/>
      <c r="P33" s="37"/>
      <c r="Q33" s="37"/>
      <c r="R33" s="37"/>
      <c r="S33" s="37"/>
      <c r="T33" s="37"/>
      <c r="U33" s="37"/>
    </row>
    <row r="34" spans="1:21" ht="30" x14ac:dyDescent="0.25">
      <c r="A34" s="191" t="s">
        <v>105</v>
      </c>
      <c r="B34" s="185"/>
      <c r="C34" s="175"/>
      <c r="D34" s="175"/>
      <c r="E34" s="175"/>
      <c r="F34" s="175"/>
      <c r="G34" s="175"/>
      <c r="H34" s="175">
        <v>1</v>
      </c>
      <c r="I34" s="175"/>
      <c r="J34" s="175"/>
      <c r="K34" s="175"/>
      <c r="L34" s="175"/>
      <c r="M34" s="179"/>
      <c r="N34" s="37"/>
      <c r="O34" s="37"/>
      <c r="P34" s="37"/>
      <c r="Q34" s="37"/>
      <c r="R34" s="37"/>
      <c r="S34" s="37"/>
      <c r="T34" s="37"/>
      <c r="U34" s="37"/>
    </row>
    <row r="35" spans="1:21" x14ac:dyDescent="0.25">
      <c r="A35" s="190" t="s">
        <v>106</v>
      </c>
      <c r="B35" s="185"/>
      <c r="C35" s="175"/>
      <c r="D35" s="175"/>
      <c r="E35" s="175"/>
      <c r="F35" s="175"/>
      <c r="G35" s="175">
        <v>1</v>
      </c>
      <c r="H35" s="175"/>
      <c r="I35" s="175"/>
      <c r="J35" s="175"/>
      <c r="K35" s="175"/>
      <c r="L35" s="175"/>
      <c r="M35" s="179"/>
      <c r="N35" s="37"/>
      <c r="O35" s="37"/>
      <c r="P35" s="37"/>
      <c r="Q35" s="37"/>
      <c r="R35" s="37"/>
      <c r="S35" s="37"/>
      <c r="T35" s="37"/>
      <c r="U35" s="37"/>
    </row>
    <row r="36" spans="1:21" x14ac:dyDescent="0.25">
      <c r="A36" s="190" t="s">
        <v>107</v>
      </c>
      <c r="B36" s="185"/>
      <c r="C36" s="175"/>
      <c r="D36" s="175"/>
      <c r="E36" s="175"/>
      <c r="F36" s="175"/>
      <c r="G36" s="175"/>
      <c r="H36" s="175"/>
      <c r="I36" s="175"/>
      <c r="J36" s="175"/>
      <c r="K36" s="175"/>
      <c r="L36" s="175"/>
      <c r="M36" s="179"/>
      <c r="N36" s="37"/>
      <c r="O36" s="37"/>
      <c r="P36" s="37"/>
      <c r="Q36" s="37"/>
      <c r="R36" s="37"/>
      <c r="S36" s="37"/>
      <c r="T36" s="37"/>
      <c r="U36" s="37"/>
    </row>
    <row r="37" spans="1:21" x14ac:dyDescent="0.25">
      <c r="A37" s="190" t="s">
        <v>108</v>
      </c>
      <c r="B37" s="185"/>
      <c r="C37" s="175"/>
      <c r="D37" s="175"/>
      <c r="E37" s="175"/>
      <c r="F37" s="175"/>
      <c r="G37" s="175"/>
      <c r="H37" s="175"/>
      <c r="I37" s="175"/>
      <c r="J37" s="175"/>
      <c r="K37" s="175"/>
      <c r="L37" s="175"/>
      <c r="M37" s="179"/>
      <c r="N37" s="37"/>
      <c r="O37" s="37"/>
      <c r="P37" s="37"/>
      <c r="Q37" s="37"/>
      <c r="R37" s="37"/>
      <c r="S37" s="37"/>
      <c r="T37" s="37"/>
      <c r="U37" s="37"/>
    </row>
    <row r="38" spans="1:21" x14ac:dyDescent="0.25">
      <c r="A38" s="190" t="s">
        <v>109</v>
      </c>
      <c r="B38" s="185"/>
      <c r="C38" s="175"/>
      <c r="D38" s="175"/>
      <c r="E38" s="175"/>
      <c r="F38" s="175"/>
      <c r="G38" s="175">
        <v>1</v>
      </c>
      <c r="H38" s="175"/>
      <c r="I38" s="175"/>
      <c r="J38" s="175"/>
      <c r="K38" s="175"/>
      <c r="L38" s="175"/>
      <c r="M38" s="179"/>
      <c r="N38" s="37"/>
      <c r="O38" s="37"/>
      <c r="P38" s="37"/>
      <c r="Q38" s="37"/>
      <c r="R38" s="37"/>
      <c r="S38" s="37"/>
      <c r="T38" s="37"/>
      <c r="U38" s="37"/>
    </row>
    <row r="39" spans="1:21" s="37" customFormat="1" x14ac:dyDescent="0.25">
      <c r="A39" s="189" t="s">
        <v>100</v>
      </c>
      <c r="B39" s="185"/>
      <c r="C39" s="175"/>
      <c r="D39" s="175"/>
      <c r="E39" s="175"/>
      <c r="F39" s="175"/>
      <c r="G39" s="175"/>
      <c r="H39" s="175">
        <v>1</v>
      </c>
      <c r="I39" s="175"/>
      <c r="J39" s="175">
        <v>3</v>
      </c>
      <c r="K39" s="175"/>
      <c r="L39" s="175"/>
      <c r="M39" s="179"/>
    </row>
    <row r="40" spans="1:21" s="37" customFormat="1" x14ac:dyDescent="0.25">
      <c r="A40" s="190" t="s">
        <v>125</v>
      </c>
      <c r="B40" s="185"/>
      <c r="C40" s="175"/>
      <c r="D40" s="175"/>
      <c r="E40" s="175"/>
      <c r="F40" s="175"/>
      <c r="G40" s="175">
        <v>1</v>
      </c>
      <c r="H40" s="175">
        <v>1</v>
      </c>
      <c r="I40" s="175"/>
      <c r="J40" s="175"/>
      <c r="K40" s="175"/>
      <c r="L40" s="175">
        <v>1</v>
      </c>
      <c r="M40" s="179"/>
    </row>
    <row r="41" spans="1:21" s="37" customFormat="1" x14ac:dyDescent="0.25">
      <c r="A41" s="190" t="s">
        <v>111</v>
      </c>
      <c r="B41" s="185"/>
      <c r="C41" s="175">
        <v>1</v>
      </c>
      <c r="D41" s="175"/>
      <c r="E41" s="175"/>
      <c r="F41" s="175"/>
      <c r="G41" s="175"/>
      <c r="H41" s="175"/>
      <c r="I41" s="175"/>
      <c r="J41" s="175"/>
      <c r="K41" s="175"/>
      <c r="L41" s="175"/>
      <c r="M41" s="179"/>
    </row>
    <row r="42" spans="1:21" ht="30" x14ac:dyDescent="0.25">
      <c r="A42" s="191" t="s">
        <v>113</v>
      </c>
      <c r="B42" s="185">
        <v>1</v>
      </c>
      <c r="C42" s="175">
        <v>3</v>
      </c>
      <c r="D42" s="175">
        <v>1</v>
      </c>
      <c r="E42" s="175"/>
      <c r="F42" s="175"/>
      <c r="G42" s="175"/>
      <c r="H42" s="175"/>
      <c r="I42" s="175">
        <v>1</v>
      </c>
      <c r="J42" s="175"/>
      <c r="K42" s="175"/>
      <c r="L42" s="175"/>
      <c r="M42" s="179"/>
      <c r="N42" s="37"/>
      <c r="O42" s="37"/>
      <c r="P42" s="37"/>
      <c r="Q42" s="37"/>
      <c r="R42" s="37"/>
      <c r="S42" s="37"/>
      <c r="T42" s="37"/>
      <c r="U42" s="37"/>
    </row>
    <row r="43" spans="1:21" x14ac:dyDescent="0.25">
      <c r="A43" s="191" t="s">
        <v>114</v>
      </c>
      <c r="B43" s="185"/>
      <c r="C43" s="175"/>
      <c r="D43" s="175"/>
      <c r="E43" s="175"/>
      <c r="F43" s="175"/>
      <c r="G43" s="175"/>
      <c r="H43" s="175"/>
      <c r="I43" s="175"/>
      <c r="J43" s="175"/>
      <c r="K43" s="175"/>
      <c r="L43" s="175"/>
      <c r="M43" s="179"/>
      <c r="N43" s="37"/>
      <c r="O43" s="37"/>
      <c r="P43" s="37"/>
      <c r="Q43" s="37"/>
      <c r="R43" s="37"/>
      <c r="S43" s="37"/>
      <c r="T43" s="37"/>
      <c r="U43" s="37"/>
    </row>
    <row r="44" spans="1:21" ht="45" x14ac:dyDescent="0.25">
      <c r="A44" s="191" t="s">
        <v>112</v>
      </c>
      <c r="B44" s="185"/>
      <c r="C44" s="175"/>
      <c r="D44" s="175">
        <v>2</v>
      </c>
      <c r="E44" s="175"/>
      <c r="F44" s="175"/>
      <c r="G44" s="175"/>
      <c r="H44" s="175"/>
      <c r="I44" s="175"/>
      <c r="J44" s="175"/>
      <c r="K44" s="175"/>
      <c r="L44" s="175"/>
      <c r="M44" s="179"/>
    </row>
    <row r="45" spans="1:21" x14ac:dyDescent="0.25">
      <c r="A45" s="190" t="s">
        <v>140</v>
      </c>
      <c r="B45" s="185"/>
      <c r="C45" s="175"/>
      <c r="D45" s="175"/>
      <c r="E45" s="175"/>
      <c r="F45" s="175">
        <v>1</v>
      </c>
      <c r="G45" s="175"/>
      <c r="H45" s="175"/>
      <c r="I45" s="175"/>
      <c r="J45" s="175"/>
      <c r="K45" s="175"/>
      <c r="L45" s="175"/>
      <c r="M45" s="179"/>
    </row>
    <row r="46" spans="1:21" x14ac:dyDescent="0.25">
      <c r="A46" s="190" t="s">
        <v>141</v>
      </c>
      <c r="B46" s="186"/>
      <c r="C46" s="174"/>
      <c r="D46" s="174"/>
      <c r="E46" s="174"/>
      <c r="F46" s="174">
        <v>1</v>
      </c>
      <c r="G46" s="175">
        <v>2</v>
      </c>
      <c r="H46" s="175"/>
      <c r="I46" s="174"/>
      <c r="J46" s="174"/>
      <c r="K46" s="174">
        <v>2</v>
      </c>
      <c r="L46" s="174"/>
      <c r="M46" s="180"/>
    </row>
    <row r="47" spans="1:21" ht="45" x14ac:dyDescent="0.25">
      <c r="A47" s="191" t="s">
        <v>142</v>
      </c>
      <c r="B47" s="186"/>
      <c r="C47" s="174"/>
      <c r="D47" s="174">
        <v>2</v>
      </c>
      <c r="E47" s="174"/>
      <c r="F47" s="174"/>
      <c r="G47" s="175"/>
      <c r="H47" s="175"/>
      <c r="I47" s="174"/>
      <c r="J47" s="174"/>
      <c r="K47" s="174"/>
      <c r="L47" s="174"/>
      <c r="M47" s="180"/>
    </row>
    <row r="48" spans="1:21" ht="15.75" thickBot="1" x14ac:dyDescent="0.3">
      <c r="A48" s="192" t="s">
        <v>110</v>
      </c>
      <c r="B48" s="187">
        <v>4</v>
      </c>
      <c r="C48" s="181">
        <f>SUM(C12:C44)</f>
        <v>6</v>
      </c>
      <c r="D48" s="181">
        <f>SUM(D13:D47)</f>
        <v>15</v>
      </c>
      <c r="E48" s="181">
        <f>SUM(E12:E47)</f>
        <v>4</v>
      </c>
      <c r="F48" s="181">
        <f>SUM(F12:F47)</f>
        <v>11</v>
      </c>
      <c r="G48" s="181">
        <f t="shared" ref="G48:M48" si="0">SUM(G12:G47)</f>
        <v>42</v>
      </c>
      <c r="H48" s="181">
        <f>SUM(H12:H47)</f>
        <v>61</v>
      </c>
      <c r="I48" s="181">
        <f t="shared" si="0"/>
        <v>36</v>
      </c>
      <c r="J48" s="181">
        <f>SUM(J12:J47)</f>
        <v>43</v>
      </c>
      <c r="K48" s="181">
        <f>SUM(K12:K47)</f>
        <v>37</v>
      </c>
      <c r="L48" s="181">
        <f t="shared" si="0"/>
        <v>28</v>
      </c>
      <c r="M48" s="182">
        <f t="shared" si="0"/>
        <v>21</v>
      </c>
    </row>
  </sheetData>
  <mergeCells count="15">
    <mergeCell ref="A10:S10"/>
    <mergeCell ref="A9:AH9"/>
    <mergeCell ref="B6:H6"/>
    <mergeCell ref="K6:N6"/>
    <mergeCell ref="R6:Z6"/>
    <mergeCell ref="B7:H7"/>
    <mergeCell ref="K7:N7"/>
    <mergeCell ref="R7:Z7"/>
    <mergeCell ref="A1:AH1"/>
    <mergeCell ref="A2:AH2"/>
    <mergeCell ref="A3:AH3"/>
    <mergeCell ref="A4:AH4"/>
    <mergeCell ref="B5:H5"/>
    <mergeCell ref="K5:N5"/>
    <mergeCell ref="R5:Z5"/>
  </mergeCells>
  <hyperlinks>
    <hyperlink ref="R5" r:id="rId1"/>
    <hyperlink ref="R6" r:id="rId2"/>
    <hyperlink ref="R7" r:id="rId3"/>
  </hyperlinks>
  <pageMargins left="0.7" right="0.7" top="0.75" bottom="0.75" header="0.3" footer="0.3"/>
  <pageSetup paperSize="9" orientation="portrait" r:id="rId4"/>
  <extLst>
    <ext xmlns:x14="http://schemas.microsoft.com/office/spreadsheetml/2009/9/main" uri="{05C60535-1F16-4fd2-B633-F4F36F0B64E0}">
      <x14:sparklineGroups xmlns:xm="http://schemas.microsoft.com/office/excel/2006/main">
        <x14:sparklineGroup type="column" displayEmptyCellsAs="gap">
          <x14:colorSeries theme="0"/>
          <x14:colorNegative rgb="FFD00000"/>
          <x14:colorAxis rgb="FF000000"/>
          <x14:colorMarkers rgb="FFD00000"/>
          <x14:colorFirst rgb="FFD00000"/>
          <x14:colorLast rgb="FFD00000"/>
          <x14:colorHigh rgb="FFD00000"/>
          <x14:colorLow rgb="FFD00000"/>
          <x14:sparklines>
            <x14:sparkline>
              <xm:f>'c) druh a počet opatrení'!B12:D12</xm:f>
              <xm:sqref>B12</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zoomScale="70" zoomScaleNormal="70" workbookViewId="0">
      <selection activeCell="R16" sqref="R16"/>
    </sheetView>
  </sheetViews>
  <sheetFormatPr defaultRowHeight="15" x14ac:dyDescent="0.25"/>
  <cols>
    <col min="1" max="1" width="29.28515625" customWidth="1"/>
    <col min="2" max="2" width="44" customWidth="1"/>
    <col min="3" max="14" width="9.28515625" customWidth="1"/>
    <col min="15" max="15" width="16.7109375" customWidth="1"/>
  </cols>
  <sheetData>
    <row r="1" spans="1:22" ht="18.75" customHeight="1" x14ac:dyDescent="0.25">
      <c r="A1" s="249" t="s">
        <v>0</v>
      </c>
      <c r="B1" s="249"/>
      <c r="C1" s="249"/>
      <c r="D1" s="249"/>
      <c r="E1" s="249"/>
      <c r="F1" s="249"/>
      <c r="G1" s="249"/>
      <c r="H1" s="249"/>
      <c r="I1" s="249"/>
      <c r="J1" s="249"/>
      <c r="K1" s="249"/>
      <c r="L1" s="249"/>
      <c r="M1" s="249"/>
      <c r="N1" s="249"/>
      <c r="O1" s="249"/>
      <c r="P1" s="249"/>
      <c r="Q1" s="37"/>
      <c r="R1" s="37"/>
      <c r="S1" s="37"/>
      <c r="T1" s="37"/>
      <c r="U1" s="37"/>
      <c r="V1" s="37"/>
    </row>
    <row r="2" spans="1:22" ht="18.75" customHeight="1" x14ac:dyDescent="0.25">
      <c r="A2" s="250" t="s">
        <v>1</v>
      </c>
      <c r="B2" s="250"/>
      <c r="C2" s="250"/>
      <c r="D2" s="250"/>
      <c r="E2" s="250"/>
      <c r="F2" s="250"/>
      <c r="G2" s="250"/>
      <c r="H2" s="250"/>
      <c r="I2" s="250"/>
      <c r="J2" s="250"/>
      <c r="K2" s="250"/>
      <c r="L2" s="250"/>
      <c r="M2" s="250"/>
      <c r="N2" s="250"/>
      <c r="O2" s="250"/>
      <c r="P2" s="250"/>
      <c r="Q2" s="37"/>
      <c r="R2" s="37"/>
      <c r="S2" s="37"/>
      <c r="T2" s="37"/>
      <c r="U2" s="37"/>
      <c r="V2" s="37"/>
    </row>
    <row r="3" spans="1:22" ht="18.75" customHeight="1" x14ac:dyDescent="0.25">
      <c r="A3" s="303" t="s">
        <v>133</v>
      </c>
      <c r="B3" s="303"/>
      <c r="C3" s="303"/>
      <c r="D3" s="303"/>
      <c r="E3" s="303"/>
      <c r="F3" s="303"/>
      <c r="G3" s="303"/>
      <c r="H3" s="303"/>
      <c r="I3" s="303"/>
      <c r="J3" s="303"/>
      <c r="K3" s="303"/>
      <c r="L3" s="303"/>
      <c r="M3" s="303"/>
      <c r="N3" s="303"/>
      <c r="O3" s="303"/>
      <c r="P3" s="303"/>
      <c r="Q3" s="37"/>
      <c r="R3" s="37"/>
      <c r="S3" s="37"/>
      <c r="T3" s="37"/>
      <c r="U3" s="37"/>
      <c r="V3" s="37"/>
    </row>
    <row r="4" spans="1:22" ht="70.5" customHeight="1" x14ac:dyDescent="0.25">
      <c r="A4" s="304" t="s">
        <v>2</v>
      </c>
      <c r="B4" s="304"/>
      <c r="C4" s="304"/>
      <c r="D4" s="304"/>
      <c r="E4" s="304"/>
      <c r="F4" s="304"/>
      <c r="G4" s="304"/>
      <c r="H4" s="304"/>
      <c r="I4" s="304"/>
      <c r="J4" s="304"/>
      <c r="K4" s="304"/>
      <c r="L4" s="304"/>
      <c r="M4" s="304"/>
      <c r="N4" s="304"/>
      <c r="O4" s="304"/>
      <c r="P4" s="304"/>
      <c r="Q4" s="37"/>
      <c r="R4" s="37"/>
      <c r="S4" s="37"/>
      <c r="T4" s="37"/>
      <c r="U4" s="37"/>
      <c r="V4" s="37"/>
    </row>
    <row r="5" spans="1:22" ht="15" customHeight="1" x14ac:dyDescent="0.25">
      <c r="A5" s="37"/>
      <c r="B5" s="42"/>
      <c r="C5" s="37"/>
      <c r="D5" s="253" t="s">
        <v>3</v>
      </c>
      <c r="E5" s="253"/>
      <c r="F5" s="245" t="s">
        <v>49</v>
      </c>
      <c r="G5" s="245"/>
      <c r="H5" s="254" t="s">
        <v>131</v>
      </c>
      <c r="I5" s="254"/>
      <c r="J5" s="254"/>
      <c r="K5" s="39"/>
      <c r="L5" s="39"/>
      <c r="M5" s="39"/>
      <c r="N5" s="39"/>
      <c r="O5" s="39"/>
      <c r="P5" s="37"/>
      <c r="Q5" s="37"/>
      <c r="R5" s="37"/>
      <c r="S5" s="37"/>
      <c r="T5" s="245"/>
      <c r="U5" s="245"/>
      <c r="V5" s="245"/>
    </row>
    <row r="6" spans="1:22" ht="15" customHeight="1" x14ac:dyDescent="0.25">
      <c r="A6" s="37"/>
      <c r="B6" s="42"/>
      <c r="C6" s="37"/>
      <c r="D6" s="245" t="s">
        <v>6</v>
      </c>
      <c r="E6" s="245"/>
      <c r="F6" s="245" t="s">
        <v>50</v>
      </c>
      <c r="G6" s="245"/>
      <c r="H6" s="246" t="s">
        <v>132</v>
      </c>
      <c r="I6" s="246"/>
      <c r="J6" s="246"/>
      <c r="K6" s="39"/>
      <c r="L6" s="39"/>
      <c r="M6" s="39"/>
      <c r="N6" s="39"/>
      <c r="O6" s="39"/>
      <c r="P6" s="37"/>
      <c r="Q6" s="37"/>
      <c r="R6" s="37"/>
      <c r="S6" s="37"/>
      <c r="T6" s="245"/>
      <c r="U6" s="245"/>
      <c r="V6" s="245"/>
    </row>
    <row r="7" spans="1:22" ht="15" customHeight="1" x14ac:dyDescent="0.25">
      <c r="A7" s="37"/>
      <c r="B7" s="42"/>
      <c r="C7" s="37"/>
      <c r="D7" s="247" t="s">
        <v>126</v>
      </c>
      <c r="E7" s="247"/>
      <c r="F7" s="245" t="s">
        <v>129</v>
      </c>
      <c r="G7" s="245"/>
      <c r="H7" s="248" t="s">
        <v>128</v>
      </c>
      <c r="I7" s="248"/>
      <c r="J7" s="248"/>
      <c r="K7" s="39"/>
      <c r="L7" s="39"/>
      <c r="M7" s="39"/>
      <c r="N7" s="39"/>
      <c r="O7" s="39"/>
      <c r="P7" s="37"/>
      <c r="Q7" s="37"/>
      <c r="R7" s="37"/>
      <c r="S7" s="37"/>
      <c r="T7" s="245"/>
      <c r="U7" s="245"/>
      <c r="V7" s="245"/>
    </row>
    <row r="8" spans="1:22" x14ac:dyDescent="0.25">
      <c r="A8" s="37"/>
      <c r="B8" s="38"/>
      <c r="C8" s="38"/>
      <c r="D8" s="40"/>
      <c r="E8" s="40"/>
      <c r="F8" s="40"/>
      <c r="G8" s="37"/>
      <c r="H8" s="37"/>
      <c r="I8" s="37"/>
      <c r="J8" s="37"/>
      <c r="K8" s="37"/>
      <c r="L8" s="37"/>
      <c r="M8" s="37"/>
      <c r="N8" s="37"/>
      <c r="O8" s="37"/>
      <c r="P8" s="41"/>
      <c r="Q8" s="37"/>
      <c r="R8" s="37"/>
      <c r="S8" s="37"/>
      <c r="T8" s="37"/>
      <c r="U8" s="37"/>
      <c r="V8" s="37"/>
    </row>
    <row r="9" spans="1:22" ht="17.25" x14ac:dyDescent="0.25">
      <c r="A9" s="243" t="s">
        <v>51</v>
      </c>
      <c r="B9" s="243"/>
      <c r="C9" s="243"/>
      <c r="D9" s="243"/>
      <c r="E9" s="243"/>
      <c r="F9" s="243"/>
      <c r="G9" s="243"/>
      <c r="H9" s="243"/>
      <c r="I9" s="243"/>
      <c r="J9" s="243"/>
      <c r="K9" s="243"/>
      <c r="L9" s="243"/>
      <c r="M9" s="243"/>
      <c r="N9" s="243"/>
      <c r="O9" s="243"/>
      <c r="P9" s="243"/>
      <c r="Q9" s="37"/>
      <c r="R9" s="37"/>
      <c r="S9" s="37"/>
      <c r="T9" s="37"/>
      <c r="U9" s="37"/>
      <c r="V9" s="37"/>
    </row>
    <row r="10" spans="1:22" ht="17.25" customHeight="1" x14ac:dyDescent="0.25">
      <c r="A10" s="255"/>
      <c r="B10" s="255"/>
      <c r="C10" s="255"/>
      <c r="D10" s="255"/>
      <c r="E10" s="255"/>
      <c r="F10" s="255"/>
      <c r="G10" s="255"/>
      <c r="H10" s="255"/>
      <c r="I10" s="255"/>
      <c r="J10" s="255"/>
      <c r="K10" s="255"/>
      <c r="L10" s="255"/>
      <c r="M10" s="255"/>
      <c r="N10" s="255"/>
      <c r="O10" s="255"/>
      <c r="P10" s="255"/>
      <c r="Q10" s="37"/>
      <c r="R10" s="37"/>
      <c r="S10" s="37"/>
      <c r="T10" s="37"/>
      <c r="U10" s="37"/>
      <c r="V10" s="37"/>
    </row>
    <row r="11" spans="1:22" ht="17.25" x14ac:dyDescent="0.25">
      <c r="A11" s="244" t="s">
        <v>52</v>
      </c>
      <c r="B11" s="244"/>
      <c r="C11" s="244"/>
      <c r="D11" s="244"/>
      <c r="E11" s="244"/>
      <c r="F11" s="244"/>
      <c r="G11" s="244"/>
      <c r="H11" s="244"/>
      <c r="I11" s="244"/>
      <c r="J11" s="244"/>
      <c r="K11" s="244"/>
      <c r="L11" s="244"/>
      <c r="M11" s="244"/>
      <c r="N11" s="244"/>
      <c r="O11" s="244"/>
      <c r="P11" s="244"/>
      <c r="Q11" s="37"/>
      <c r="R11" s="37"/>
      <c r="S11" s="37"/>
      <c r="T11" s="37"/>
      <c r="U11" s="37"/>
      <c r="V11" s="37"/>
    </row>
    <row r="12" spans="1:22" x14ac:dyDescent="0.25">
      <c r="A12" s="255"/>
      <c r="B12" s="255"/>
      <c r="C12" s="255"/>
      <c r="D12" s="255"/>
      <c r="E12" s="255"/>
      <c r="F12" s="255"/>
      <c r="G12" s="255"/>
      <c r="H12" s="255"/>
      <c r="I12" s="255"/>
      <c r="J12" s="255"/>
      <c r="K12" s="255"/>
      <c r="L12" s="255"/>
      <c r="M12" s="255"/>
      <c r="N12" s="255"/>
      <c r="O12" s="255"/>
      <c r="P12" s="255"/>
    </row>
    <row r="13" spans="1:22" ht="15.75" customHeight="1" thickBot="1" x14ac:dyDescent="0.3">
      <c r="A13" s="255"/>
      <c r="B13" s="255"/>
      <c r="C13" s="255"/>
      <c r="D13" s="255"/>
      <c r="E13" s="255"/>
      <c r="F13" s="255"/>
      <c r="G13" s="255"/>
      <c r="H13" s="255"/>
      <c r="I13" s="255"/>
      <c r="J13" s="255"/>
      <c r="K13" s="255"/>
      <c r="L13" s="255"/>
      <c r="M13" s="255"/>
      <c r="N13" s="255"/>
      <c r="O13" s="255"/>
      <c r="P13" s="255"/>
    </row>
    <row r="14" spans="1:22" ht="15" customHeight="1" x14ac:dyDescent="0.25">
      <c r="A14" s="299" t="s">
        <v>12</v>
      </c>
      <c r="B14" s="300"/>
      <c r="C14" s="43" t="s">
        <v>13</v>
      </c>
      <c r="D14" s="43" t="s">
        <v>14</v>
      </c>
      <c r="E14" s="43" t="s">
        <v>15</v>
      </c>
      <c r="F14" s="43" t="s">
        <v>53</v>
      </c>
      <c r="G14" s="43" t="s">
        <v>54</v>
      </c>
      <c r="H14" s="43" t="s">
        <v>55</v>
      </c>
      <c r="I14" s="43" t="s">
        <v>56</v>
      </c>
      <c r="J14" s="43" t="s">
        <v>57</v>
      </c>
      <c r="K14" s="43" t="s">
        <v>58</v>
      </c>
      <c r="L14" s="43" t="s">
        <v>59</v>
      </c>
      <c r="M14" s="43" t="s">
        <v>60</v>
      </c>
      <c r="N14" s="43" t="s">
        <v>61</v>
      </c>
      <c r="O14" s="43" t="s">
        <v>62</v>
      </c>
    </row>
    <row r="15" spans="1:22" ht="17.100000000000001" customHeight="1" thickBot="1" x14ac:dyDescent="0.3">
      <c r="A15" s="301"/>
      <c r="B15" s="302"/>
      <c r="C15" s="104" t="s">
        <v>36</v>
      </c>
      <c r="D15" s="104" t="s">
        <v>36</v>
      </c>
      <c r="E15" s="104" t="s">
        <v>36</v>
      </c>
      <c r="F15" s="104" t="s">
        <v>36</v>
      </c>
      <c r="G15" s="104" t="s">
        <v>36</v>
      </c>
      <c r="H15" s="104" t="s">
        <v>36</v>
      </c>
      <c r="I15" s="104" t="s">
        <v>36</v>
      </c>
      <c r="J15" s="104" t="s">
        <v>36</v>
      </c>
      <c r="K15" s="104" t="s">
        <v>36</v>
      </c>
      <c r="L15" s="104" t="s">
        <v>36</v>
      </c>
      <c r="M15" s="104" t="s">
        <v>36</v>
      </c>
      <c r="N15" s="104" t="s">
        <v>36</v>
      </c>
      <c r="O15" s="63" t="s">
        <v>35</v>
      </c>
    </row>
    <row r="16" spans="1:22" ht="24" customHeight="1" x14ac:dyDescent="0.25">
      <c r="A16" s="305" t="s">
        <v>84</v>
      </c>
      <c r="B16" s="64" t="s">
        <v>20</v>
      </c>
      <c r="C16" s="133"/>
      <c r="D16" s="134"/>
      <c r="E16" s="134">
        <v>1</v>
      </c>
      <c r="F16" s="133"/>
      <c r="G16" s="134"/>
      <c r="H16" s="134"/>
      <c r="I16" s="134"/>
      <c r="J16" s="134"/>
      <c r="K16" s="134"/>
      <c r="L16" s="133"/>
      <c r="M16" s="134">
        <v>1</v>
      </c>
      <c r="N16" s="134">
        <v>1</v>
      </c>
      <c r="O16" s="193">
        <v>3</v>
      </c>
    </row>
    <row r="17" spans="1:15" ht="17.100000000000001" customHeight="1" x14ac:dyDescent="0.25">
      <c r="A17" s="305"/>
      <c r="B17" s="59" t="s">
        <v>21</v>
      </c>
      <c r="C17" s="36"/>
      <c r="D17" s="135"/>
      <c r="E17" s="36"/>
      <c r="F17" s="135"/>
      <c r="G17" s="36"/>
      <c r="H17" s="36">
        <v>1</v>
      </c>
      <c r="I17" s="36"/>
      <c r="J17" s="36"/>
      <c r="K17" s="36"/>
      <c r="L17" s="36"/>
      <c r="M17" s="135"/>
      <c r="N17" s="135"/>
      <c r="O17" s="95">
        <v>1</v>
      </c>
    </row>
    <row r="18" spans="1:15" ht="17.100000000000001" customHeight="1" x14ac:dyDescent="0.25">
      <c r="A18" s="305"/>
      <c r="B18" s="59" t="s">
        <v>77</v>
      </c>
      <c r="C18" s="135"/>
      <c r="D18" s="135"/>
      <c r="E18" s="135"/>
      <c r="F18" s="135"/>
      <c r="G18" s="135"/>
      <c r="H18" s="135"/>
      <c r="I18" s="135"/>
      <c r="J18" s="135"/>
      <c r="K18" s="135"/>
      <c r="L18" s="135"/>
      <c r="M18" s="135"/>
      <c r="N18" s="135"/>
      <c r="O18" s="194"/>
    </row>
    <row r="19" spans="1:15" ht="17.100000000000001" customHeight="1" x14ac:dyDescent="0.25">
      <c r="A19" s="305"/>
      <c r="B19" s="59" t="s">
        <v>22</v>
      </c>
      <c r="C19" s="135"/>
      <c r="D19" s="135"/>
      <c r="E19" s="135"/>
      <c r="F19" s="135"/>
      <c r="G19" s="135"/>
      <c r="H19" s="135"/>
      <c r="I19" s="135"/>
      <c r="J19" s="135"/>
      <c r="K19" s="135"/>
      <c r="L19" s="135"/>
      <c r="M19" s="135"/>
      <c r="N19" s="135"/>
      <c r="O19" s="194"/>
    </row>
    <row r="20" spans="1:15" ht="23.25" customHeight="1" x14ac:dyDescent="0.25">
      <c r="A20" s="305"/>
      <c r="B20" s="59" t="s">
        <v>23</v>
      </c>
      <c r="C20" s="135"/>
      <c r="D20" s="135"/>
      <c r="E20" s="135"/>
      <c r="F20" s="135"/>
      <c r="G20" s="135"/>
      <c r="H20" s="135"/>
      <c r="I20" s="135"/>
      <c r="J20" s="135"/>
      <c r="K20" s="135"/>
      <c r="L20" s="135"/>
      <c r="M20" s="135"/>
      <c r="N20" s="135"/>
      <c r="O20" s="194"/>
    </row>
    <row r="21" spans="1:15" ht="27" customHeight="1" x14ac:dyDescent="0.25">
      <c r="A21" s="305"/>
      <c r="B21" s="59" t="s">
        <v>24</v>
      </c>
      <c r="C21" s="135"/>
      <c r="D21" s="135"/>
      <c r="E21" s="135"/>
      <c r="F21" s="135"/>
      <c r="G21" s="135"/>
      <c r="H21" s="135"/>
      <c r="I21" s="135"/>
      <c r="J21" s="135"/>
      <c r="K21" s="135"/>
      <c r="L21" s="135"/>
      <c r="M21" s="135"/>
      <c r="N21" s="135"/>
      <c r="O21" s="194"/>
    </row>
    <row r="22" spans="1:15" ht="17.100000000000001" customHeight="1" x14ac:dyDescent="0.25">
      <c r="A22" s="305"/>
      <c r="B22" s="59" t="s">
        <v>25</v>
      </c>
      <c r="C22" s="135"/>
      <c r="D22" s="135"/>
      <c r="E22" s="135"/>
      <c r="F22" s="135"/>
      <c r="G22" s="135"/>
      <c r="H22" s="135"/>
      <c r="I22" s="135"/>
      <c r="J22" s="135"/>
      <c r="K22" s="135"/>
      <c r="L22" s="135"/>
      <c r="M22" s="135"/>
      <c r="N22" s="135"/>
      <c r="O22" s="194"/>
    </row>
    <row r="23" spans="1:15" ht="17.100000000000001" customHeight="1" x14ac:dyDescent="0.25">
      <c r="A23" s="305"/>
      <c r="B23" s="59" t="s">
        <v>26</v>
      </c>
      <c r="C23" s="135"/>
      <c r="D23" s="135"/>
      <c r="E23" s="135"/>
      <c r="F23" s="135"/>
      <c r="G23" s="135"/>
      <c r="H23" s="135"/>
      <c r="I23" s="135"/>
      <c r="J23" s="135"/>
      <c r="K23" s="135"/>
      <c r="L23" s="135"/>
      <c r="M23" s="135"/>
      <c r="N23" s="135"/>
      <c r="O23" s="194"/>
    </row>
    <row r="24" spans="1:15" ht="20.25" customHeight="1" thickBot="1" x14ac:dyDescent="0.3">
      <c r="A24" s="306"/>
      <c r="B24" s="59" t="s">
        <v>27</v>
      </c>
      <c r="C24" s="135"/>
      <c r="D24" s="135"/>
      <c r="E24" s="135"/>
      <c r="F24" s="135"/>
      <c r="G24" s="135"/>
      <c r="H24" s="135"/>
      <c r="I24" s="135"/>
      <c r="J24" s="135"/>
      <c r="K24" s="135"/>
      <c r="L24" s="135"/>
      <c r="M24" s="135"/>
      <c r="N24" s="135"/>
      <c r="O24" s="194"/>
    </row>
    <row r="25" spans="1:15" ht="24" customHeight="1" thickTop="1" thickBot="1" x14ac:dyDescent="0.3">
      <c r="A25" s="31" t="s">
        <v>85</v>
      </c>
      <c r="B25" s="44"/>
      <c r="C25" s="135"/>
      <c r="D25" s="135"/>
      <c r="E25" s="135"/>
      <c r="F25" s="135"/>
      <c r="G25" s="135"/>
      <c r="H25" s="135"/>
      <c r="I25" s="135"/>
      <c r="J25" s="135"/>
      <c r="K25" s="135"/>
      <c r="L25" s="135"/>
      <c r="M25" s="135"/>
      <c r="N25" s="135"/>
      <c r="O25" s="194"/>
    </row>
    <row r="26" spans="1:15" s="37" customFormat="1" ht="24" customHeight="1" thickTop="1" thickBot="1" x14ac:dyDescent="0.3">
      <c r="A26" s="31" t="s">
        <v>116</v>
      </c>
      <c r="B26" s="60"/>
      <c r="C26" s="135"/>
      <c r="D26" s="36"/>
      <c r="E26" s="135"/>
      <c r="F26" s="135"/>
      <c r="G26" s="135"/>
      <c r="H26" s="135"/>
      <c r="I26" s="135"/>
      <c r="J26" s="135"/>
      <c r="K26" s="135"/>
      <c r="L26" s="135"/>
      <c r="M26" s="36"/>
      <c r="N26" s="135"/>
      <c r="O26" s="95"/>
    </row>
    <row r="27" spans="1:15" ht="17.100000000000001" customHeight="1" thickTop="1" thickBot="1" x14ac:dyDescent="0.3">
      <c r="A27" s="30" t="s">
        <v>28</v>
      </c>
      <c r="B27" s="61" t="s">
        <v>29</v>
      </c>
      <c r="C27" s="135"/>
      <c r="D27" s="135"/>
      <c r="E27" s="135"/>
      <c r="F27" s="135"/>
      <c r="G27" s="36"/>
      <c r="H27" s="135"/>
      <c r="I27" s="135"/>
      <c r="J27" s="36"/>
      <c r="K27" s="135"/>
      <c r="L27" s="135"/>
      <c r="M27" s="135"/>
      <c r="N27" s="135"/>
      <c r="O27" s="95"/>
    </row>
    <row r="28" spans="1:15" ht="17.100000000000001" customHeight="1" thickTop="1" thickBot="1" x14ac:dyDescent="0.3">
      <c r="A28" s="31" t="s">
        <v>30</v>
      </c>
      <c r="B28" s="62" t="s">
        <v>31</v>
      </c>
      <c r="C28" s="135"/>
      <c r="D28" s="135"/>
      <c r="E28" s="135"/>
      <c r="F28" s="135"/>
      <c r="G28" s="135"/>
      <c r="H28" s="135"/>
      <c r="I28" s="135"/>
      <c r="J28" s="135"/>
      <c r="K28" s="135"/>
      <c r="L28" s="135"/>
      <c r="M28" s="135"/>
      <c r="N28" s="135"/>
      <c r="O28" s="194"/>
    </row>
    <row r="29" spans="1:15" ht="17.100000000000001" customHeight="1" thickTop="1" x14ac:dyDescent="0.25">
      <c r="A29" s="307" t="s">
        <v>86</v>
      </c>
      <c r="B29" s="61" t="s">
        <v>32</v>
      </c>
      <c r="C29" s="135"/>
      <c r="D29" s="36"/>
      <c r="E29" s="36"/>
      <c r="F29" s="135"/>
      <c r="G29" s="36"/>
      <c r="H29" s="135"/>
      <c r="I29" s="135"/>
      <c r="J29" s="135"/>
      <c r="K29" s="36">
        <v>2</v>
      </c>
      <c r="L29" s="135"/>
      <c r="M29" s="36"/>
      <c r="N29" s="36">
        <v>1</v>
      </c>
      <c r="O29" s="95">
        <v>3</v>
      </c>
    </row>
    <row r="30" spans="1:15" ht="17.100000000000001" customHeight="1" thickBot="1" x14ac:dyDescent="0.3">
      <c r="A30" s="306"/>
      <c r="B30" s="59" t="s">
        <v>33</v>
      </c>
      <c r="C30" s="135"/>
      <c r="D30" s="135"/>
      <c r="E30" s="135"/>
      <c r="F30" s="135"/>
      <c r="G30" s="135"/>
      <c r="H30" s="135"/>
      <c r="I30" s="135"/>
      <c r="J30" s="135"/>
      <c r="K30" s="135"/>
      <c r="L30" s="135"/>
      <c r="M30" s="135"/>
      <c r="N30" s="135"/>
      <c r="O30" s="194"/>
    </row>
    <row r="31" spans="1:15" ht="17.100000000000001" customHeight="1" thickTop="1" thickBot="1" x14ac:dyDescent="0.3">
      <c r="A31" s="151" t="s">
        <v>34</v>
      </c>
      <c r="B31" s="94"/>
      <c r="C31" s="136"/>
      <c r="D31" s="136"/>
      <c r="E31" s="136"/>
      <c r="F31" s="136"/>
      <c r="G31" s="136"/>
      <c r="H31" s="136"/>
      <c r="I31" s="136"/>
      <c r="J31" s="137"/>
      <c r="K31" s="136"/>
      <c r="L31" s="136"/>
      <c r="M31" s="136"/>
      <c r="N31" s="136"/>
      <c r="O31" s="138"/>
    </row>
    <row r="32" spans="1:15" ht="44.25" customHeight="1" thickBot="1" x14ac:dyDescent="0.3">
      <c r="A32" s="297" t="s">
        <v>35</v>
      </c>
      <c r="B32" s="298"/>
      <c r="C32" s="101">
        <v>0</v>
      </c>
      <c r="D32" s="101">
        <v>0</v>
      </c>
      <c r="E32" s="101">
        <v>1</v>
      </c>
      <c r="F32" s="101">
        <v>0</v>
      </c>
      <c r="G32" s="102">
        <v>0</v>
      </c>
      <c r="H32" s="103">
        <v>1</v>
      </c>
      <c r="I32" s="103">
        <v>0</v>
      </c>
      <c r="J32" s="103">
        <v>0</v>
      </c>
      <c r="K32" s="103">
        <v>2</v>
      </c>
      <c r="L32" s="103">
        <v>0</v>
      </c>
      <c r="M32" s="103">
        <v>1</v>
      </c>
      <c r="N32" s="103">
        <v>2</v>
      </c>
      <c r="O32" s="101">
        <f>SUM(C32:N32)</f>
        <v>7</v>
      </c>
    </row>
  </sheetData>
  <mergeCells count="24">
    <mergeCell ref="A29:A30"/>
    <mergeCell ref="D7:E7"/>
    <mergeCell ref="F7:G7"/>
    <mergeCell ref="H7:J7"/>
    <mergeCell ref="A9:P9"/>
    <mergeCell ref="A11:P11"/>
    <mergeCell ref="A12:P13"/>
    <mergeCell ref="A10:P10"/>
    <mergeCell ref="A32:B32"/>
    <mergeCell ref="A14:B15"/>
    <mergeCell ref="T7:V7"/>
    <mergeCell ref="A1:P1"/>
    <mergeCell ref="A2:P2"/>
    <mergeCell ref="A3:P3"/>
    <mergeCell ref="A4:P4"/>
    <mergeCell ref="D5:E5"/>
    <mergeCell ref="F5:G5"/>
    <mergeCell ref="H5:J5"/>
    <mergeCell ref="T5:V5"/>
    <mergeCell ref="D6:E6"/>
    <mergeCell ref="F6:G6"/>
    <mergeCell ref="H6:J6"/>
    <mergeCell ref="T6:V6"/>
    <mergeCell ref="A16:A24"/>
  </mergeCells>
  <hyperlinks>
    <hyperlink ref="H7" r:id="rId1"/>
    <hyperlink ref="H5" r:id="rId2"/>
    <hyperlink ref="H6" r:id="rId3"/>
  </hyperlinks>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0"/>
  <sheetViews>
    <sheetView workbookViewId="0">
      <selection activeCell="J24" sqref="J24"/>
    </sheetView>
  </sheetViews>
  <sheetFormatPr defaultRowHeight="15" x14ac:dyDescent="0.25"/>
  <sheetData>
    <row r="1" spans="1:39" ht="15.75" x14ac:dyDescent="0.25">
      <c r="A1" s="308" t="s">
        <v>37</v>
      </c>
      <c r="B1" s="308"/>
      <c r="C1" s="308"/>
      <c r="D1" s="308"/>
      <c r="E1" s="308"/>
      <c r="F1" s="308"/>
      <c r="G1" s="308"/>
      <c r="H1" s="308"/>
      <c r="I1" s="308"/>
      <c r="J1" s="308"/>
      <c r="K1" s="308"/>
      <c r="L1" s="308"/>
    </row>
    <row r="2" spans="1:39" x14ac:dyDescent="0.25">
      <c r="A2" s="11"/>
      <c r="B2" s="11"/>
      <c r="C2" s="11"/>
      <c r="D2" s="11"/>
      <c r="E2" s="11"/>
      <c r="F2" s="11"/>
      <c r="G2" s="11"/>
      <c r="H2" s="11"/>
      <c r="I2" s="11"/>
      <c r="J2" s="12"/>
      <c r="K2" s="12"/>
      <c r="L2" s="12"/>
    </row>
    <row r="3" spans="1:39" x14ac:dyDescent="0.25">
      <c r="A3" s="311" t="s">
        <v>38</v>
      </c>
      <c r="B3" s="311"/>
      <c r="C3" s="311"/>
      <c r="D3" s="311"/>
      <c r="E3" s="311"/>
      <c r="F3" s="311"/>
      <c r="G3" s="311"/>
      <c r="H3" s="311"/>
      <c r="I3" s="311"/>
      <c r="J3" s="23"/>
      <c r="K3" s="23"/>
      <c r="L3" s="23"/>
    </row>
    <row r="4" spans="1:39" x14ac:dyDescent="0.25">
      <c r="A4" s="24" t="s">
        <v>78</v>
      </c>
      <c r="B4" s="25"/>
      <c r="C4" s="25"/>
      <c r="D4" s="25"/>
      <c r="E4" s="25"/>
      <c r="F4" s="25"/>
      <c r="G4" s="25"/>
      <c r="H4" s="25"/>
      <c r="I4" s="25"/>
      <c r="J4" s="23"/>
      <c r="K4" s="23"/>
      <c r="L4" s="23"/>
    </row>
    <row r="5" spans="1:39" x14ac:dyDescent="0.25">
      <c r="A5" s="313" t="s">
        <v>79</v>
      </c>
      <c r="B5" s="313"/>
      <c r="C5" s="313"/>
      <c r="D5" s="313"/>
      <c r="E5" s="313"/>
      <c r="F5" s="313"/>
      <c r="G5" s="313"/>
      <c r="H5" s="313"/>
      <c r="I5" s="313"/>
      <c r="J5" s="23"/>
      <c r="K5" s="23"/>
      <c r="L5" s="23"/>
    </row>
    <row r="6" spans="1:39" x14ac:dyDescent="0.25">
      <c r="A6" s="24" t="s">
        <v>80</v>
      </c>
      <c r="B6" s="27"/>
      <c r="C6" s="28"/>
      <c r="D6" s="28"/>
      <c r="E6" s="27"/>
      <c r="F6" s="28"/>
      <c r="G6" s="28"/>
      <c r="H6" s="28"/>
      <c r="I6" s="28"/>
      <c r="J6" s="23"/>
      <c r="K6" s="23"/>
      <c r="L6" s="23"/>
    </row>
    <row r="7" spans="1:39" s="34" customFormat="1" ht="12.75" x14ac:dyDescent="0.2">
      <c r="A7" s="26" t="s">
        <v>81</v>
      </c>
      <c r="B7" s="28"/>
      <c r="C7" s="28"/>
      <c r="D7" s="28"/>
      <c r="E7" s="28"/>
      <c r="F7" s="28"/>
      <c r="G7" s="28"/>
      <c r="H7" s="28"/>
      <c r="I7" s="28"/>
      <c r="J7" s="33"/>
      <c r="K7" s="33"/>
      <c r="L7" s="33"/>
    </row>
    <row r="8" spans="1:39" x14ac:dyDescent="0.25">
      <c r="A8" s="24" t="s">
        <v>82</v>
      </c>
      <c r="B8" s="27"/>
      <c r="C8" s="28"/>
      <c r="D8" s="28"/>
      <c r="E8" s="28"/>
      <c r="F8" s="28"/>
      <c r="G8" s="28"/>
      <c r="H8" s="28"/>
      <c r="I8" s="28"/>
      <c r="J8" s="23"/>
      <c r="K8" s="23"/>
      <c r="L8" s="23"/>
    </row>
    <row r="9" spans="1:39" x14ac:dyDescent="0.25">
      <c r="A9" s="24"/>
      <c r="B9" s="27"/>
      <c r="C9" s="28"/>
      <c r="D9" s="28"/>
      <c r="E9" s="28"/>
      <c r="F9" s="28"/>
      <c r="G9" s="28"/>
      <c r="H9" s="28"/>
      <c r="I9" s="28"/>
      <c r="J9" s="23"/>
      <c r="K9" s="23"/>
      <c r="L9" s="23"/>
    </row>
    <row r="10" spans="1:39" x14ac:dyDescent="0.25">
      <c r="A10" s="27"/>
      <c r="B10" s="27"/>
      <c r="C10" s="27"/>
      <c r="D10" s="27"/>
      <c r="E10" s="27"/>
      <c r="F10" s="27"/>
      <c r="G10" s="27"/>
      <c r="H10" s="27"/>
      <c r="I10" s="27"/>
      <c r="J10" s="23"/>
      <c r="K10" s="23"/>
      <c r="L10" s="23"/>
    </row>
    <row r="11" spans="1:39" ht="15" customHeight="1" x14ac:dyDescent="0.25">
      <c r="A11" s="312" t="s">
        <v>69</v>
      </c>
      <c r="B11" s="312"/>
      <c r="C11" s="312"/>
      <c r="D11" s="312"/>
      <c r="E11" s="312"/>
      <c r="F11" s="312"/>
      <c r="G11" s="312"/>
      <c r="H11" s="312"/>
      <c r="I11" s="10"/>
      <c r="J11" s="23"/>
      <c r="K11" s="23"/>
      <c r="L11" s="23"/>
    </row>
    <row r="12" spans="1:39" ht="15" customHeight="1" x14ac:dyDescent="0.25">
      <c r="A12" s="309" t="s">
        <v>68</v>
      </c>
      <c r="B12" s="309"/>
      <c r="C12" s="309"/>
      <c r="D12" s="309"/>
      <c r="E12" s="309"/>
      <c r="F12" s="309"/>
      <c r="G12" s="309"/>
      <c r="H12" s="309"/>
      <c r="I12" s="309"/>
      <c r="J12" s="309"/>
      <c r="K12" s="309"/>
      <c r="L12" s="23"/>
    </row>
    <row r="13" spans="1:39" ht="47.25" customHeight="1" x14ac:dyDescent="0.25">
      <c r="A13" s="309" t="s">
        <v>72</v>
      </c>
      <c r="B13" s="309"/>
      <c r="C13" s="309"/>
      <c r="D13" s="309"/>
      <c r="E13" s="309"/>
      <c r="F13" s="309"/>
      <c r="G13" s="309"/>
      <c r="H13" s="309"/>
      <c r="I13" s="309"/>
      <c r="J13" s="309"/>
      <c r="K13" s="309"/>
      <c r="L13" s="309"/>
      <c r="M13" s="14"/>
    </row>
    <row r="14" spans="1:39" s="13" customFormat="1" ht="63" customHeight="1" x14ac:dyDescent="0.25">
      <c r="A14" s="310" t="s">
        <v>70</v>
      </c>
      <c r="B14" s="310"/>
      <c r="C14" s="310"/>
      <c r="D14" s="310"/>
      <c r="E14" s="310"/>
      <c r="F14" s="310"/>
      <c r="G14" s="310"/>
      <c r="H14" s="310"/>
      <c r="I14" s="310"/>
      <c r="J14" s="310"/>
      <c r="K14" s="310"/>
      <c r="L14" s="29"/>
    </row>
    <row r="15" spans="1:39" ht="35.25" customHeight="1" x14ac:dyDescent="0.25">
      <c r="A15" s="310" t="s">
        <v>71</v>
      </c>
      <c r="B15" s="310"/>
      <c r="C15" s="310"/>
      <c r="D15" s="310"/>
      <c r="E15" s="310"/>
      <c r="F15" s="310"/>
      <c r="G15" s="310"/>
      <c r="H15" s="310"/>
      <c r="I15" s="310"/>
      <c r="J15" s="310"/>
      <c r="K15" s="310"/>
      <c r="L15" s="3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row>
    <row r="16" spans="1:39" x14ac:dyDescent="0.25">
      <c r="A16" s="310"/>
      <c r="B16" s="310"/>
      <c r="C16" s="310"/>
      <c r="D16" s="310"/>
      <c r="E16" s="310"/>
      <c r="F16" s="310"/>
      <c r="G16" s="310"/>
      <c r="H16" s="310"/>
      <c r="I16" s="310"/>
      <c r="J16" s="310"/>
      <c r="K16" s="310"/>
      <c r="L16" s="310"/>
    </row>
    <row r="17" spans="1:12" x14ac:dyDescent="0.25">
      <c r="A17" s="12"/>
      <c r="B17" s="12"/>
      <c r="C17" s="12"/>
      <c r="D17" s="12"/>
      <c r="E17" s="12"/>
      <c r="F17" s="12"/>
      <c r="G17" s="12"/>
      <c r="H17" s="12"/>
      <c r="I17" s="12"/>
      <c r="J17" s="12"/>
      <c r="K17" s="12"/>
      <c r="L17" s="12"/>
    </row>
    <row r="19" spans="1:12" x14ac:dyDescent="0.25">
      <c r="A19" s="12"/>
      <c r="B19" s="12"/>
      <c r="C19" s="12"/>
      <c r="D19" s="12"/>
      <c r="E19" s="12"/>
      <c r="F19" s="12"/>
      <c r="G19" s="12"/>
      <c r="H19" s="12"/>
      <c r="I19" s="12"/>
      <c r="J19" s="12"/>
      <c r="K19" s="12"/>
      <c r="L19" s="12"/>
    </row>
    <row r="20" spans="1:12" x14ac:dyDescent="0.25">
      <c r="A20" s="12"/>
      <c r="B20" s="12"/>
      <c r="C20" s="12"/>
      <c r="D20" s="12"/>
      <c r="E20" s="12"/>
      <c r="F20" s="12"/>
      <c r="G20" s="12"/>
      <c r="H20" s="12"/>
      <c r="I20" s="12"/>
      <c r="J20" s="12"/>
      <c r="K20" s="12"/>
      <c r="L20" s="12"/>
    </row>
  </sheetData>
  <mergeCells count="8">
    <mergeCell ref="A1:L1"/>
    <mergeCell ref="A13:L13"/>
    <mergeCell ref="A12:K12"/>
    <mergeCell ref="A14:K14"/>
    <mergeCell ref="A15:L16"/>
    <mergeCell ref="A3:I3"/>
    <mergeCell ref="A11:H11"/>
    <mergeCell ref="A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5</vt:i4>
      </vt:variant>
    </vt:vector>
  </HeadingPairs>
  <TitlesOfParts>
    <vt:vector size="5" baseType="lpstr">
      <vt:lpstr>a) druh, počet a výsledok ÚK</vt:lpstr>
      <vt:lpstr>b) druh a počet zistení</vt:lpstr>
      <vt:lpstr>c) druh a počet opatrení</vt:lpstr>
      <vt:lpstr>d) druh a počet porušení</vt:lpstr>
      <vt:lpstr>legenda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2026-02-09T10:15:17Z</dcterms:modified>
</cp:coreProperties>
</file>